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702005\Desktop\Fotball\"/>
    </mc:Choice>
  </mc:AlternateContent>
  <bookViews>
    <workbookView xWindow="0" yWindow="0" windowWidth="21570" windowHeight="9495"/>
  </bookViews>
  <sheets>
    <sheet name="Resultatrapport_20181128" sheetId="1" r:id="rId1"/>
    <sheet name="Ark1" sheetId="2" r:id="rId2"/>
  </sheets>
  <definedNames>
    <definedName name="_xlnm._FilterDatabase" localSheetId="0" hidden="1">Resultatrapport_20181128!$A$1:$A$137</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26" i="1" l="1"/>
  <c r="F127" i="1"/>
  <c r="F128" i="1"/>
  <c r="F129" i="1"/>
  <c r="F130" i="1"/>
  <c r="F125" i="1"/>
  <c r="F123" i="1"/>
  <c r="F124" i="1"/>
  <c r="F131" i="1" s="1"/>
  <c r="F132" i="1"/>
  <c r="F134" i="1"/>
  <c r="F136"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G55" i="1"/>
  <c r="G122" i="1" s="1"/>
  <c r="H55" i="1"/>
  <c r="I55" i="1"/>
  <c r="I122" i="1" s="1"/>
  <c r="B55" i="1"/>
  <c r="C55" i="1"/>
  <c r="D55" i="1"/>
  <c r="E55" i="1"/>
  <c r="E122" i="1" s="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G120" i="1"/>
  <c r="H120" i="1"/>
  <c r="H122" i="1" s="1"/>
  <c r="I120" i="1"/>
  <c r="B120" i="1"/>
  <c r="C120" i="1"/>
  <c r="D120" i="1"/>
  <c r="E120" i="1"/>
  <c r="F121" i="1"/>
  <c r="C122" i="1" l="1"/>
  <c r="D122" i="1"/>
  <c r="F120" i="1"/>
  <c r="B122" i="1"/>
  <c r="F55" i="1"/>
  <c r="F122" i="1" l="1"/>
  <c r="F133" i="1" s="1"/>
  <c r="F135" i="1" s="1"/>
  <c r="F137" i="1" s="1"/>
</calcChain>
</file>

<file path=xl/sharedStrings.xml><?xml version="1.0" encoding="utf-8"?>
<sst xmlns="http://schemas.openxmlformats.org/spreadsheetml/2006/main" count="137" uniqueCount="136">
  <si>
    <t>Resultatrapport</t>
  </si>
  <si>
    <t>Nordreisa Idrettslag</t>
  </si>
  <si>
    <t>Gjelder periode: 01.01.2018 - 31.12.2018</t>
  </si>
  <si>
    <t>Periode fg år: 01.01.2017 - 31.12.2017</t>
  </si>
  <si>
    <t>Gruppe 1: Fotballgruppa</t>
  </si>
  <si>
    <t>Akkumulert</t>
  </si>
  <si>
    <t>Periodslutt fg år</t>
  </si>
  <si>
    <t>Driftsinntekter</t>
  </si>
  <si>
    <t>3000 Salgsinnt. handelsvarer, avgiftspliktig, høy sats</t>
  </si>
  <si>
    <t>3023 Sponsorinntekt, avgiftspliktig</t>
  </si>
  <si>
    <t>3050 Salgsinnt. tjenester, avg.pliktig, lav sats</t>
  </si>
  <si>
    <t>3100 Salgsinntekter, avgiftsfri</t>
  </si>
  <si>
    <t>3110 Salgsinntekt materiell/utstyr, avgiftsfri</t>
  </si>
  <si>
    <t>3111 Rabattkort</t>
  </si>
  <si>
    <t>3112 Målkontrakter</t>
  </si>
  <si>
    <t>3113 Dugnadssalg</t>
  </si>
  <si>
    <t>3205 Kiosksalg etc</t>
  </si>
  <si>
    <t>3211 Andre interne salg</t>
  </si>
  <si>
    <t>3400 Spesielle offentlige tilskudd</t>
  </si>
  <si>
    <t>3600 Leieinntekter fast eiendom</t>
  </si>
  <si>
    <t>3605 Leieinntekt fast eiendom avgiftsfri</t>
  </si>
  <si>
    <t>3610 Leieinntekter andre varige driftsmidler</t>
  </si>
  <si>
    <t>3900 Andre driftsrelaterte inntekter</t>
  </si>
  <si>
    <t>3901 LAM-midler</t>
  </si>
  <si>
    <t>3902 Andre tilskudd</t>
  </si>
  <si>
    <t>3903 Grasrotandel</t>
  </si>
  <si>
    <t>3904 Tilskudd Norway Cup</t>
  </si>
  <si>
    <t>3905 Momskompensasjon</t>
  </si>
  <si>
    <t>3906 Andel overskudd St.hansturneringa</t>
  </si>
  <si>
    <t>3915 Kursinntekter</t>
  </si>
  <si>
    <t>3920 Medlemskontingenter</t>
  </si>
  <si>
    <t>3925 Gruppekontingenter</t>
  </si>
  <si>
    <t>3926 Lisenser</t>
  </si>
  <si>
    <t>3930 Treningsavgifter</t>
  </si>
  <si>
    <t>3940 Egenandeler</t>
  </si>
  <si>
    <t>3941 Egenandeler baneanlegg</t>
  </si>
  <si>
    <t>3943 Sponsorbevis</t>
  </si>
  <si>
    <t>3944 Billettinntekter</t>
  </si>
  <si>
    <t>3945 Treningssamlinger egne</t>
  </si>
  <si>
    <t>3946 Stevneinntekter</t>
  </si>
  <si>
    <t>3947 Påmeldingsavgifter - startkontingenter</t>
  </si>
  <si>
    <t>3948 Lotterier etc</t>
  </si>
  <si>
    <t>3950 Dugnad</t>
  </si>
  <si>
    <t>3951 Dugnad avgiftspliktig</t>
  </si>
  <si>
    <t xml:space="preserve">3960 Bingo </t>
  </si>
  <si>
    <t>3961 Bingo sidespill</t>
  </si>
  <si>
    <t>3962 Bingo kioskinntekter</t>
  </si>
  <si>
    <t>3975 Gaver og bidrag</t>
  </si>
  <si>
    <t>3980 Erstatninger</t>
  </si>
  <si>
    <t>3995 Andel hovedlaget</t>
  </si>
  <si>
    <t>Driftskostnader</t>
  </si>
  <si>
    <t>4300 Innkjøp varer for videresalg, høy avgiftssats</t>
  </si>
  <si>
    <t>4320 Innkjøp kiosk</t>
  </si>
  <si>
    <t>4325 Innkjøp varer dugnadssalg</t>
  </si>
  <si>
    <t>5000 Lønn til ansatte</t>
  </si>
  <si>
    <t>5990 Annen personalkostnad</t>
  </si>
  <si>
    <t>6000 Avskrivninger bygninger og annen fast eiendom</t>
  </si>
  <si>
    <t>6100 Frakt, transport og forsikring</t>
  </si>
  <si>
    <t>6300 Leie lokaler</t>
  </si>
  <si>
    <t>6310 Leie fast eiendom</t>
  </si>
  <si>
    <t>6320 Renovasjon, vann, avløp mv.</t>
  </si>
  <si>
    <t>6340 Lys, varme vedr. lokaler</t>
  </si>
  <si>
    <t>6341 Strømutgifter skianlegg</t>
  </si>
  <si>
    <t>6342 Strømutgifter flomlysanlegg</t>
  </si>
  <si>
    <t>6360 Renhold</t>
  </si>
  <si>
    <t>6540 Inventar (Res)</t>
  </si>
  <si>
    <t>6545 Datautstyr</t>
  </si>
  <si>
    <t>6550 Driftsmaterialer</t>
  </si>
  <si>
    <t>6580 Idrettsutstyr</t>
  </si>
  <si>
    <t>6590 Annet driftsmateriel</t>
  </si>
  <si>
    <t>6600 Reparasjon og vedlikehold bygninger</t>
  </si>
  <si>
    <t>6620 Reparasjon og vedlikehold utstyr</t>
  </si>
  <si>
    <t>6690 Reparasjon og vedlikehold idrettsanlegg</t>
  </si>
  <si>
    <t>6800 Kontorrekvisita (Res)</t>
  </si>
  <si>
    <t>6810 Datakostnad</t>
  </si>
  <si>
    <t>6815 Kostnader Web-side</t>
  </si>
  <si>
    <t>6840 Aviser, tidsskrifter, bøker etc</t>
  </si>
  <si>
    <t>6860 Møter, kurs, oppdatering etc.</t>
  </si>
  <si>
    <t>6880 Kostnader betalingsterminal</t>
  </si>
  <si>
    <t>6940 Porto</t>
  </si>
  <si>
    <t>7000 Drivstoff</t>
  </si>
  <si>
    <t>7130 Reisekostnader, oppgavepliktig</t>
  </si>
  <si>
    <t>7140 Reisekostnader, ikke oppgavepliktig</t>
  </si>
  <si>
    <t>7160 Andre kostnader reiser</t>
  </si>
  <si>
    <t>7310 Utgifter bingo</t>
  </si>
  <si>
    <t>7311 Bingo - innkjøp kiosk</t>
  </si>
  <si>
    <t>7315 Utgifter lotteri</t>
  </si>
  <si>
    <t>7320 Reklamekostnader</t>
  </si>
  <si>
    <t>7325 Sponsorkostnader</t>
  </si>
  <si>
    <t>7330 Utgifter rabattkort</t>
  </si>
  <si>
    <t>7340 Utgifter dugnad</t>
  </si>
  <si>
    <t>7346 Utgifter målkontrakter</t>
  </si>
  <si>
    <t>7395 Øreavrunding</t>
  </si>
  <si>
    <t>7410 Kontingenter, ikke fradrag</t>
  </si>
  <si>
    <t>7411 Lisenser</t>
  </si>
  <si>
    <t>7412 Treningsutgifter</t>
  </si>
  <si>
    <t>7413 Kostnader arrangement</t>
  </si>
  <si>
    <t>7414 Kostnader krets</t>
  </si>
  <si>
    <t>7415 Påmeldingsavgifter - startkontingenter</t>
  </si>
  <si>
    <t>7416 Reiseutgifter</t>
  </si>
  <si>
    <t>7417 Kostnader egne samlinger</t>
  </si>
  <si>
    <t>7418 Samlinger eksterne</t>
  </si>
  <si>
    <t>7419 Dommerutgifter</t>
  </si>
  <si>
    <t>7420 Gaver og premier,  fradragsberettigede</t>
  </si>
  <si>
    <t>7430 Gaver, ikke fradrag</t>
  </si>
  <si>
    <t>7440 Sosiale arrangement</t>
  </si>
  <si>
    <t>7455 Tilskudd grupper</t>
  </si>
  <si>
    <t>7470 Overgangsgebyrer</t>
  </si>
  <si>
    <t>7500 Forsikringspremier</t>
  </si>
  <si>
    <t>7770 Bank og kortgebyrer</t>
  </si>
  <si>
    <t>7775 Gebyr Buypass</t>
  </si>
  <si>
    <t>7799 Annen kostnad, ikke fradragsberettiget</t>
  </si>
  <si>
    <t>7995 Andel hovedlaget</t>
  </si>
  <si>
    <t>Driftsresultat</t>
  </si>
  <si>
    <t>Finansielle poster</t>
  </si>
  <si>
    <t>8040 Renteinntekter, skattefrie</t>
  </si>
  <si>
    <t>8056 Påminnelsesavgift</t>
  </si>
  <si>
    <t>8070 Annen finansinntekt</t>
  </si>
  <si>
    <t>8140 Rentekostnader ikke fradragsberettiget</t>
  </si>
  <si>
    <t>8170 Omkostninger kontingentinnkreving</t>
  </si>
  <si>
    <t>8179 Annen finanskostnad</t>
  </si>
  <si>
    <t>Ordinært resultat før skatt</t>
  </si>
  <si>
    <t>Ordinært resultat</t>
  </si>
  <si>
    <t>Årsresultat</t>
  </si>
  <si>
    <t>a-lag</t>
  </si>
  <si>
    <t>aldersbestemt</t>
  </si>
  <si>
    <t>damelag</t>
  </si>
  <si>
    <t>udefinert</t>
  </si>
  <si>
    <t>3000 Salgsinnt. handelsvarer, avgiftspliktig, høy sats 3023 Sponsorinntekt, avgiftspliktig 3050 Salgsinnt. tjenester, avg.pliktig, lav sats 3100 Salgsinntekter, avgiftsfri 3110 Salgsinntekt materiell/utstyr, avgiftsfri 3113 Dugnadssalg 3205 Kiosksalg etc 3211 Andre interne salg 3400 Spesielle offentlige tilskudd 3605 Leieinntekt fast eiendom avgiftsfri 3610 Leieinntekter andre varige driftsmidler 3901 LAM-midler 3902 Andre tilskudd 3903 Grasrotandel 3915 Kursinntekter 3920 Medlemskontingenter 3925 Gruppekontingenter 3926 Lisenser 3930 Treningsavgifter 3940 Egenandeler 3941 Egenandeler baneanlegg 3943 Sponsorbevis 3944 Billettinntekter 3945 Treningssamlinger egne 3946 Stevneinntekter 3947 Påmeldingsavgifter - startkontingenter 3948 Lotterier etc 3950 Dugnad 3960 Bingo 3961 Bingo sidespill 3962 Bingo kioskinntekter 3975 Gaver og bidrag 3980 Erstatninger 3995 Andel hovedlaget 4320 Innkjøp kiosk 5000 Lønn til ansatte 5990 Annen personalkostnad 6000 Avskrivninger bygninger og annen fast eiendom 6100 Frakt, transport og forsikring 6300 Leie lokaler 6310 Leie fast eiendom 6320 Renovasjon, vann, avløp mv. 6340 Lys, varme vedr. lokaler 6341 Strømutgifter skianlegg 6342 Strømutgifter flomlysanlegg 6360 Renhold 6540 Inventar (Res) 6545 Datautstyr 6550 Driftsmaterialer 6580 Idrettsutstyr 6590 Annet driftsmateriel 6600 Reparasjon og vedlikehold bygninger Regnskapsår: 01.01.2018 - 31.12.2018 Gjelder periode: 01.01.2018 - 31.12.2018 B: A-laget fotball Periode Akkumulert Driftsinntekter 0,00 0,00 170 000,00 170 000,00 10 000,00 10 000,00 0,00 0,00 0,00 0,00 0,00 0,00 37 680,00 37 680,00 0,00 0,00 0,00 0,00 0,00 0,00 0,00 0,00 0,00 0,00 0,00 0,00 45 257,64 45 257,64 0,00 0,00 0,00 0,00 7 600,00 7 600,00 0,00 0,00 0,00 0,00 6 000,00 6 000,00 0,00 0,00 0,00 0,00 58 800,00 58 800,00 0,00 0,00 0,00 0,00 0,00 0,00 0,00 0,00 0,00 0,00 0,00 0,00 0,00 0,00 0,00 0,00 20 000,00 20 000,00 0,00 0,00 0,00 0,00 355 337,64 355 337,64 Driftskostnader -4 959,59 -4 959,59 0,00 0,00 0,00 0,00 0,00 0,00 -232,22 -232,22 0,00 0,00 0,00 0,00 0,00 0,00 0,00 0,00 0,00 0,00 0,00 0,00 0,00 0,00 0,00 0,00 0,00 0,00 -279,72 -279,72 -80 749,58 -80 749,58 0,00 0,00 -5 573,00 -5 573,00 Resultatrapport Nordreisa Idrettslag 950703865 Utskrevet av Eivind Bergmo 28.11.2018 10.20.30 Visma eAccounting Side 1 av 2 6620 Reparasjon og vedlikehold utstyr 6690 Reparasjon og vedlikehold idrettsanlegg 6800 Kontorrekvisita (Res) 6810 Datakostnad 6815 Kostnader Web-side 6840 Aviser, tidsskrifter, bøker etc 6860 Møter, kurs, oppdatering etc. 6880 Kostnader betalingsterminal 6940 Porto 7000 Drivstoff 7130 Reisekostnader, oppgavepliktig 7140 Reisekostnader, ikke oppgavepliktig 7160 Andre kostnader reiser 7310 Utgifter bingo 7311 Bingo - innkjøp kiosk 7315 Utgifter lotteri 7325 Sponsorkostnader 7340 Utgifter dugnad 7395 Øreavrunding 7410 Kontingenter, ikke fradrag 7411 Lisenser 7412 Treningsutgifter 7413 Kostnader arrangement 7414 Kostnader krets 7415 Påmeldingsavgifter - startkontingenter 7416 Reiseutgifter 7417 Kostnader egne samlinger 7418 Samlinger eksterne 7419 Dommerutgifter 7420 Gaver og premier, fradragsberettigede 7430 Gaver, ikke fradrag 7440 Sosiale arrangement 7455 Tilskudd grupper 7470 Overgangsgebyrer 7500 Forsikringspremier 7770 Bank og kortgebyrer 7775 Gebyr Buypass 7799 Annen kostnad, ikke fradragsberettiget 7995 Andel hovedlaget 8040 Renteinntekter, skattefrie 8070 Annen finansinntekt 8140 Rentekostnader ikke fradragsberettiget 8170 Omkostninger kontingentinnkreving 8179 Annen finanskostnad 0,00 0,00 0,00 0,00 -238,94 -238,94 0,00 0,00 0,00 0,00 0,00 0,00 -1 000,00 -1 000,00 0,00 0,00 0,00 0,00 0,00 0,00 -10 000,00 -10 000,00 -86 745,19 -86 745,19 -10 343,52 -10 343,52 0,00 0,00 0,00 0,00 0,00 0,00 -3 900,00 -3 900,00 0,00 0,00 0,00 0,00 0,00 0,00 0,00 0,00 -9 945,00 -9 945,00 0,00 0,00 -9 785,00 -9 785,00 0,00 0,00 -1 559,35 -1 559,35 -2 934,96 -2 934,96 -4 500,00 -4 500,00 -32 608,70 -32 608,70 -2 394,20 -2 394,20 -6 000,00 -6 000,00 -12 840,00 -12 840,00 0,00 0,00 -5 400,00 -5 400,00 -19 000,00 -19 000,00 0,00 0,00 -236,75 -236,75 0,00 0,00 0,00 0,00 -311 225,72 -311 225,72 Driftsresultat 44 111,92 44 111,92 Finansielle poster 2 233,00 2 233,00 140,00 140,00 0,00 0,00 0,00 0,00 0,00 0,00 2 373,00 2 373,00 Ordinært resultat før skatt 46 484,92 46 484,92 Ordinært resultat 46 484,92 46 484,92 Årsresultat 46 484,92 46 484,92 Periode Akkumulert Resultatrapport Nordreisa Idrettslag 950703865 Utskrevet av Eivind Bergmo 28.11.2018 10.20.30 Visma eAccounting Side 2 av 2</t>
  </si>
  <si>
    <t>fotballgruppa</t>
  </si>
  <si>
    <t>SUM INNTEKTER</t>
  </si>
  <si>
    <t>Sum KOSTNADER</t>
  </si>
  <si>
    <t>Budsjett 2019</t>
  </si>
  <si>
    <t>Periode 01.01.2018-30.11.2018</t>
  </si>
  <si>
    <t>Norwaycup - rabattkort</t>
  </si>
  <si>
    <t xml:space="preserve">Norwaycup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</si>
</sst>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9" x14ac:knownFonts="1">
    <font>
      <sz val="10"/>
      <name val="Arial"/>
    </font>
    <font>
      <sz val="11"/>
      <color theme="1"/>
      <name val="Calibri"/>
      <family val="2"/>
      <scheme val="minor"/>
    </font>
    <font>
      <sz val="10"/>
      <name val="Arial"/>
    </font>
    <font>
      <b/>
      <sz val="11"/>
      <color theme="1"/>
      <name val="Calibri"/>
      <family val="2"/>
      <scheme val="minor"/>
    </font>
    <font>
      <sz val="11"/>
      <color theme="0"/>
      <name val="Calibri"/>
      <family val="2"/>
      <scheme val="minor"/>
    </font>
    <font>
      <sz val="10"/>
      <name val="Arial"/>
      <family val="2"/>
    </font>
    <font>
      <b/>
      <sz val="10"/>
      <name val="Arial"/>
      <family val="2"/>
    </font>
    <font>
      <sz val="10"/>
      <name val="Calibri"/>
      <family val="2"/>
      <scheme val="minor"/>
    </font>
    <font>
      <b/>
      <sz val="10"/>
      <name val="Calibri"/>
      <family val="2"/>
      <scheme val="minor"/>
    </font>
  </fonts>
  <fills count="5">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8" tint="0.79998168889431442"/>
        <bgColor indexed="65"/>
      </patternFill>
    </fill>
  </fills>
  <borders count="1">
    <border>
      <left/>
      <right/>
      <top/>
      <bottom/>
      <diagonal/>
    </border>
  </borders>
  <cellStyleXfs count="4">
    <xf numFmtId="0" fontId="0" fillId="0" borderId="0"/>
    <xf numFmtId="43" fontId="2" fillId="0" borderId="0" applyFont="0" applyFill="0" applyBorder="0" applyAlignment="0" applyProtection="0"/>
    <xf numFmtId="0" fontId="4" fillId="2" borderId="0" applyNumberFormat="0" applyBorder="0" applyAlignment="0" applyProtection="0"/>
    <xf numFmtId="0" fontId="1" fillId="3" borderId="0" applyNumberFormat="0" applyBorder="0" applyAlignment="0" applyProtection="0"/>
  </cellStyleXfs>
  <cellXfs count="19">
    <xf numFmtId="0" fontId="0" fillId="0" borderId="0" xfId="0"/>
    <xf numFmtId="164" fontId="0" fillId="0" borderId="0" xfId="1" applyNumberFormat="1" applyFont="1" applyProtection="1"/>
    <xf numFmtId="164" fontId="0" fillId="0" borderId="0" xfId="1" applyNumberFormat="1" applyFont="1"/>
    <xf numFmtId="164" fontId="6" fillId="0" borderId="0" xfId="1" applyNumberFormat="1" applyFont="1"/>
    <xf numFmtId="164" fontId="4" fillId="2" borderId="0" xfId="2" applyNumberFormat="1"/>
    <xf numFmtId="164" fontId="3" fillId="3" borderId="0" xfId="3" applyNumberFormat="1" applyFont="1"/>
    <xf numFmtId="164" fontId="5" fillId="0" borderId="0" xfId="1" applyNumberFormat="1" applyFont="1"/>
    <xf numFmtId="164" fontId="7" fillId="0" borderId="0" xfId="1" applyNumberFormat="1" applyFont="1" applyProtection="1"/>
    <xf numFmtId="0" fontId="7" fillId="0" borderId="0" xfId="0" applyFont="1"/>
    <xf numFmtId="0" fontId="1" fillId="3" borderId="0" xfId="3" applyFont="1"/>
    <xf numFmtId="164" fontId="7" fillId="0" borderId="0" xfId="1" applyNumberFormat="1" applyFont="1"/>
    <xf numFmtId="164" fontId="8" fillId="0" borderId="0" xfId="1" applyNumberFormat="1" applyFont="1" applyProtection="1"/>
    <xf numFmtId="43" fontId="1" fillId="3" borderId="0" xfId="1" applyFont="1" applyFill="1"/>
    <xf numFmtId="164" fontId="1" fillId="3" borderId="0" xfId="1" applyNumberFormat="1" applyFont="1" applyFill="1"/>
    <xf numFmtId="164" fontId="8" fillId="0" borderId="0" xfId="1" applyNumberFormat="1" applyFont="1"/>
    <xf numFmtId="164" fontId="3" fillId="3" borderId="0" xfId="1" applyNumberFormat="1" applyFont="1" applyFill="1"/>
    <xf numFmtId="164" fontId="1" fillId="4" borderId="0" xfId="1" applyNumberFormat="1" applyFont="1" applyFill="1"/>
    <xf numFmtId="164" fontId="3" fillId="4" borderId="0" xfId="1" applyNumberFormat="1" applyFont="1" applyFill="1"/>
    <xf numFmtId="164" fontId="4" fillId="2" borderId="0" xfId="2" applyNumberFormat="1" applyFont="1"/>
  </cellXfs>
  <cellStyles count="4">
    <cellStyle name="20 % - uthevingsfarge 1" xfId="3" builtinId="30"/>
    <cellStyle name="Komma" xfId="1" builtinId="3"/>
    <cellStyle name="Normal" xfId="0" builtinId="0"/>
    <cellStyle name="Uthevingsfarge1" xfId="2" builtinId="2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7"/>
  <sheetViews>
    <sheetView tabSelected="1" topLeftCell="A101" zoomScale="79" zoomScaleNormal="75" workbookViewId="0">
      <pane xSplit="1" topLeftCell="B1" activePane="topRight" state="frozen"/>
      <selection pane="topRight" activeCell="C137" sqref="C137"/>
    </sheetView>
  </sheetViews>
  <sheetFormatPr baseColWidth="10" defaultColWidth="11.42578125" defaultRowHeight="12.75" x14ac:dyDescent="0.2"/>
  <cols>
    <col min="1" max="1" width="45.28515625" style="1" bestFit="1" customWidth="1"/>
    <col min="2" max="2" width="14.42578125" style="10" customWidth="1"/>
    <col min="3" max="3" width="15.5703125" style="2" customWidth="1"/>
    <col min="4" max="4" width="16.140625" style="2" customWidth="1"/>
    <col min="5" max="5" width="15.85546875" style="2" customWidth="1"/>
    <col min="6" max="6" width="18.140625" style="10" customWidth="1"/>
    <col min="7" max="7" width="15.140625" style="2" customWidth="1"/>
    <col min="8" max="8" width="12.85546875" style="2" bestFit="1" customWidth="1"/>
    <col min="9" max="9" width="18.140625" style="2" customWidth="1"/>
    <col min="10" max="16384" width="11.42578125" style="2"/>
  </cols>
  <sheetData>
    <row r="1" spans="1:9" x14ac:dyDescent="0.2">
      <c r="A1" s="1" t="s">
        <v>0</v>
      </c>
    </row>
    <row r="2" spans="1:9" x14ac:dyDescent="0.2">
      <c r="A2" s="1" t="s">
        <v>1</v>
      </c>
    </row>
    <row r="3" spans="1:9" x14ac:dyDescent="0.2">
      <c r="A3" s="1">
        <v>950703865</v>
      </c>
    </row>
    <row r="5" spans="1:9" x14ac:dyDescent="0.2">
      <c r="A5" s="1" t="s">
        <v>2</v>
      </c>
    </row>
    <row r="6" spans="1:9" x14ac:dyDescent="0.2">
      <c r="A6" s="1" t="s">
        <v>3</v>
      </c>
    </row>
    <row r="8" spans="1:9" ht="15" x14ac:dyDescent="0.25">
      <c r="A8" s="1" t="s">
        <v>4</v>
      </c>
      <c r="B8" s="18" t="s">
        <v>132</v>
      </c>
      <c r="C8" s="4"/>
      <c r="D8" s="4"/>
      <c r="E8" s="4"/>
      <c r="F8" s="18"/>
    </row>
    <row r="10" spans="1:9" ht="15" x14ac:dyDescent="0.25">
      <c r="B10" s="14" t="s">
        <v>124</v>
      </c>
      <c r="C10" s="3" t="s">
        <v>125</v>
      </c>
      <c r="D10" s="3" t="s">
        <v>126</v>
      </c>
      <c r="E10" s="3" t="s">
        <v>127</v>
      </c>
      <c r="F10" s="5" t="s">
        <v>129</v>
      </c>
      <c r="G10" s="6" t="s">
        <v>133</v>
      </c>
      <c r="H10" s="2" t="s">
        <v>5</v>
      </c>
      <c r="I10" s="2" t="s">
        <v>6</v>
      </c>
    </row>
    <row r="11" spans="1:9" ht="15" x14ac:dyDescent="0.25">
      <c r="B11" s="8"/>
      <c r="C11"/>
      <c r="D11"/>
      <c r="E11"/>
      <c r="F11" s="9"/>
    </row>
    <row r="12" spans="1:9" ht="15" x14ac:dyDescent="0.25">
      <c r="A12" s="7" t="s">
        <v>7</v>
      </c>
      <c r="C12" s="10"/>
      <c r="D12" s="10"/>
      <c r="E12" s="10"/>
      <c r="F12" s="13"/>
      <c r="G12" s="10"/>
      <c r="H12" s="10"/>
      <c r="I12" s="10"/>
    </row>
    <row r="13" spans="1:9" ht="15" x14ac:dyDescent="0.25">
      <c r="A13" s="7" t="s">
        <v>8</v>
      </c>
      <c r="C13" s="10"/>
      <c r="D13" s="10"/>
      <c r="E13" s="10">
        <v>500</v>
      </c>
      <c r="F13" s="13">
        <f>SUM(B13:E13)</f>
        <v>500</v>
      </c>
      <c r="G13" s="10">
        <v>576</v>
      </c>
      <c r="H13" s="10">
        <v>576</v>
      </c>
      <c r="I13" s="10">
        <v>2732</v>
      </c>
    </row>
    <row r="14" spans="1:9" ht="15" x14ac:dyDescent="0.25">
      <c r="A14" s="7" t="s">
        <v>9</v>
      </c>
      <c r="B14" s="10">
        <v>170000</v>
      </c>
      <c r="C14" s="10"/>
      <c r="D14" s="10"/>
      <c r="E14" s="10">
        <v>10000</v>
      </c>
      <c r="F14" s="13">
        <f t="shared" ref="F14:F77" si="0">SUM(B14:E14)</f>
        <v>180000</v>
      </c>
      <c r="G14" s="10">
        <v>180000</v>
      </c>
      <c r="H14" s="10">
        <v>180000</v>
      </c>
      <c r="I14" s="10">
        <v>281500</v>
      </c>
    </row>
    <row r="15" spans="1:9" ht="15" x14ac:dyDescent="0.25">
      <c r="A15" s="7" t="s">
        <v>10</v>
      </c>
      <c r="B15" s="10">
        <v>10000</v>
      </c>
      <c r="C15" s="10"/>
      <c r="D15" s="10"/>
      <c r="E15" s="10"/>
      <c r="F15" s="13">
        <f t="shared" si="0"/>
        <v>10000</v>
      </c>
      <c r="G15" s="10">
        <v>12410.7</v>
      </c>
      <c r="H15" s="10">
        <v>12410.7</v>
      </c>
      <c r="I15" s="10">
        <v>0</v>
      </c>
    </row>
    <row r="16" spans="1:9" ht="15" x14ac:dyDescent="0.25">
      <c r="A16" s="7" t="s">
        <v>11</v>
      </c>
      <c r="B16" s="10">
        <v>0</v>
      </c>
      <c r="C16" s="10">
        <v>2500</v>
      </c>
      <c r="D16" s="10"/>
      <c r="E16" s="10"/>
      <c r="F16" s="13">
        <f t="shared" si="0"/>
        <v>2500</v>
      </c>
      <c r="G16" s="10">
        <v>0</v>
      </c>
      <c r="H16" s="10">
        <v>0</v>
      </c>
      <c r="I16" s="10">
        <v>125506.2</v>
      </c>
    </row>
    <row r="17" spans="1:9" ht="15" x14ac:dyDescent="0.25">
      <c r="A17" s="7" t="s">
        <v>12</v>
      </c>
      <c r="B17" s="10">
        <v>0</v>
      </c>
      <c r="C17" s="10"/>
      <c r="D17" s="10"/>
      <c r="E17" s="10"/>
      <c r="F17" s="13">
        <f t="shared" si="0"/>
        <v>0</v>
      </c>
      <c r="G17" s="10">
        <v>0</v>
      </c>
      <c r="H17" s="10">
        <v>0</v>
      </c>
      <c r="I17" s="10">
        <v>0</v>
      </c>
    </row>
    <row r="18" spans="1:9" ht="15" x14ac:dyDescent="0.25">
      <c r="A18" s="7" t="s">
        <v>13</v>
      </c>
      <c r="B18" s="10">
        <v>0</v>
      </c>
      <c r="C18" s="10"/>
      <c r="D18" s="10"/>
      <c r="E18" s="10"/>
      <c r="F18" s="13">
        <f t="shared" si="0"/>
        <v>0</v>
      </c>
      <c r="G18" s="10">
        <v>0</v>
      </c>
      <c r="H18" s="10">
        <v>0</v>
      </c>
      <c r="I18" s="10">
        <v>37000</v>
      </c>
    </row>
    <row r="19" spans="1:9" ht="15" x14ac:dyDescent="0.25">
      <c r="A19" s="7" t="s">
        <v>14</v>
      </c>
      <c r="B19" s="10">
        <v>0</v>
      </c>
      <c r="C19" s="10"/>
      <c r="D19" s="10"/>
      <c r="E19" s="10"/>
      <c r="F19" s="13">
        <f t="shared" si="0"/>
        <v>0</v>
      </c>
      <c r="G19" s="10">
        <v>0</v>
      </c>
      <c r="H19" s="10">
        <v>0</v>
      </c>
      <c r="I19" s="10">
        <v>23070</v>
      </c>
    </row>
    <row r="20" spans="1:9" ht="15" x14ac:dyDescent="0.25">
      <c r="A20" s="7" t="s">
        <v>15</v>
      </c>
      <c r="B20" s="10">
        <v>0</v>
      </c>
      <c r="C20" s="10">
        <v>41000</v>
      </c>
      <c r="D20" s="10" t="s">
        <v>134</v>
      </c>
      <c r="E20" s="10"/>
      <c r="F20" s="13">
        <f t="shared" si="0"/>
        <v>41000</v>
      </c>
      <c r="G20" s="10">
        <v>1050</v>
      </c>
      <c r="H20" s="10">
        <v>1050</v>
      </c>
      <c r="I20" s="10">
        <v>26398</v>
      </c>
    </row>
    <row r="21" spans="1:9" ht="15" x14ac:dyDescent="0.25">
      <c r="A21" s="7" t="s">
        <v>16</v>
      </c>
      <c r="B21" s="10">
        <v>37680</v>
      </c>
      <c r="C21" s="10">
        <v>50000</v>
      </c>
      <c r="D21" s="10"/>
      <c r="E21" s="10"/>
      <c r="F21" s="13">
        <f t="shared" si="0"/>
        <v>87680</v>
      </c>
      <c r="G21" s="10">
        <v>86237</v>
      </c>
      <c r="H21" s="10">
        <v>86237</v>
      </c>
      <c r="I21" s="10">
        <v>0</v>
      </c>
    </row>
    <row r="22" spans="1:9" ht="15" x14ac:dyDescent="0.25">
      <c r="A22" s="7" t="s">
        <v>17</v>
      </c>
      <c r="B22" s="10">
        <v>0</v>
      </c>
      <c r="C22" s="10"/>
      <c r="D22" s="10"/>
      <c r="E22" s="10"/>
      <c r="F22" s="13">
        <f t="shared" si="0"/>
        <v>0</v>
      </c>
      <c r="G22" s="10">
        <v>0</v>
      </c>
      <c r="H22" s="10">
        <v>0</v>
      </c>
      <c r="I22" s="10">
        <v>0</v>
      </c>
    </row>
    <row r="23" spans="1:9" ht="15" x14ac:dyDescent="0.25">
      <c r="A23" s="7" t="s">
        <v>18</v>
      </c>
      <c r="B23" s="10">
        <v>0</v>
      </c>
      <c r="C23" s="10"/>
      <c r="D23" s="10"/>
      <c r="E23" s="10">
        <v>29000</v>
      </c>
      <c r="F23" s="13">
        <f t="shared" si="0"/>
        <v>29000</v>
      </c>
      <c r="G23" s="10">
        <v>29150</v>
      </c>
      <c r="H23" s="10">
        <v>29150</v>
      </c>
      <c r="I23" s="10">
        <v>23850</v>
      </c>
    </row>
    <row r="24" spans="1:9" ht="15" x14ac:dyDescent="0.25">
      <c r="A24" s="7" t="s">
        <v>19</v>
      </c>
      <c r="B24" s="10">
        <v>0</v>
      </c>
      <c r="C24" s="10"/>
      <c r="D24" s="10"/>
      <c r="E24" s="10">
        <v>22400</v>
      </c>
      <c r="F24" s="13">
        <f t="shared" si="0"/>
        <v>22400</v>
      </c>
      <c r="G24" s="10">
        <v>0</v>
      </c>
      <c r="H24" s="10">
        <v>0</v>
      </c>
      <c r="I24" s="10">
        <v>49000</v>
      </c>
    </row>
    <row r="25" spans="1:9" ht="15" x14ac:dyDescent="0.25">
      <c r="A25" s="7" t="s">
        <v>20</v>
      </c>
      <c r="B25" s="10">
        <v>0</v>
      </c>
      <c r="C25" s="10"/>
      <c r="D25" s="10"/>
      <c r="E25" s="10"/>
      <c r="F25" s="13">
        <f t="shared" si="0"/>
        <v>0</v>
      </c>
      <c r="G25" s="10">
        <v>22434</v>
      </c>
      <c r="H25" s="10">
        <v>22434</v>
      </c>
      <c r="I25" s="10">
        <v>22074</v>
      </c>
    </row>
    <row r="26" spans="1:9" ht="15" x14ac:dyDescent="0.25">
      <c r="A26" s="7" t="s">
        <v>21</v>
      </c>
      <c r="C26" s="10"/>
      <c r="D26" s="10"/>
      <c r="E26" s="10"/>
      <c r="F26" s="13">
        <f t="shared" si="0"/>
        <v>0</v>
      </c>
      <c r="G26" s="10">
        <v>0</v>
      </c>
      <c r="H26" s="10">
        <v>0</v>
      </c>
      <c r="I26" s="10">
        <v>0</v>
      </c>
    </row>
    <row r="27" spans="1:9" ht="15" x14ac:dyDescent="0.25">
      <c r="A27" s="7" t="s">
        <v>22</v>
      </c>
      <c r="C27" s="10"/>
      <c r="D27" s="10"/>
      <c r="E27" s="10"/>
      <c r="F27" s="13">
        <f t="shared" si="0"/>
        <v>0</v>
      </c>
      <c r="G27" s="10">
        <v>0</v>
      </c>
      <c r="H27" s="10">
        <v>0</v>
      </c>
      <c r="I27" s="10">
        <v>7480.74</v>
      </c>
    </row>
    <row r="28" spans="1:9" ht="15" x14ac:dyDescent="0.25">
      <c r="A28" s="7" t="s">
        <v>23</v>
      </c>
      <c r="C28" s="10">
        <v>85000</v>
      </c>
      <c r="D28" s="10"/>
      <c r="E28" s="10"/>
      <c r="F28" s="13">
        <f t="shared" si="0"/>
        <v>85000</v>
      </c>
      <c r="G28" s="10">
        <v>108708</v>
      </c>
      <c r="H28" s="10">
        <v>108708</v>
      </c>
      <c r="I28" s="10">
        <v>56917</v>
      </c>
    </row>
    <row r="29" spans="1:9" ht="15" x14ac:dyDescent="0.25">
      <c r="A29" s="7" t="s">
        <v>24</v>
      </c>
      <c r="C29" s="10">
        <v>5000</v>
      </c>
      <c r="D29" s="10"/>
      <c r="E29" s="10"/>
      <c r="F29" s="12">
        <f t="shared" si="0"/>
        <v>5000</v>
      </c>
      <c r="G29" s="10">
        <v>4960</v>
      </c>
      <c r="H29" s="10">
        <v>4960</v>
      </c>
      <c r="I29" s="10">
        <v>28210</v>
      </c>
    </row>
    <row r="30" spans="1:9" ht="15" x14ac:dyDescent="0.25">
      <c r="A30" s="7" t="s">
        <v>25</v>
      </c>
      <c r="B30" s="10">
        <v>45000</v>
      </c>
      <c r="C30" s="10">
        <v>45000</v>
      </c>
      <c r="D30" s="10"/>
      <c r="E30" s="10"/>
      <c r="F30" s="13">
        <f t="shared" si="0"/>
        <v>90000</v>
      </c>
      <c r="G30" s="10">
        <v>97667.02</v>
      </c>
      <c r="H30" s="10">
        <v>97667.02</v>
      </c>
      <c r="I30" s="10">
        <v>70889.55</v>
      </c>
    </row>
    <row r="31" spans="1:9" ht="15" x14ac:dyDescent="0.25">
      <c r="A31" s="7" t="s">
        <v>26</v>
      </c>
      <c r="B31" s="10">
        <v>0</v>
      </c>
      <c r="C31" s="10">
        <v>272000</v>
      </c>
      <c r="D31" s="10"/>
      <c r="E31" s="10"/>
      <c r="F31" s="13">
        <f t="shared" si="0"/>
        <v>272000</v>
      </c>
      <c r="G31" s="10">
        <v>0</v>
      </c>
      <c r="H31" s="10">
        <v>0</v>
      </c>
      <c r="I31" s="10">
        <v>266400</v>
      </c>
    </row>
    <row r="32" spans="1:9" ht="15" x14ac:dyDescent="0.25">
      <c r="A32" s="7" t="s">
        <v>27</v>
      </c>
      <c r="B32" s="10">
        <v>0</v>
      </c>
      <c r="C32" s="10">
        <v>20000</v>
      </c>
      <c r="D32" s="10"/>
      <c r="E32" s="10"/>
      <c r="F32" s="13">
        <f t="shared" si="0"/>
        <v>20000</v>
      </c>
      <c r="G32" s="10">
        <v>0</v>
      </c>
      <c r="H32" s="10">
        <v>0</v>
      </c>
      <c r="I32" s="10">
        <v>48213</v>
      </c>
    </row>
    <row r="33" spans="1:9" ht="15" x14ac:dyDescent="0.25">
      <c r="A33" s="7" t="s">
        <v>28</v>
      </c>
      <c r="B33" s="10">
        <v>0</v>
      </c>
      <c r="C33" s="10"/>
      <c r="D33" s="10"/>
      <c r="E33" s="10"/>
      <c r="F33" s="13">
        <f t="shared" si="0"/>
        <v>0</v>
      </c>
      <c r="G33" s="10">
        <v>0</v>
      </c>
      <c r="H33" s="10">
        <v>0</v>
      </c>
      <c r="I33" s="10">
        <v>88342</v>
      </c>
    </row>
    <row r="34" spans="1:9" ht="15" x14ac:dyDescent="0.25">
      <c r="A34" s="7" t="s">
        <v>29</v>
      </c>
      <c r="B34" s="10">
        <v>0</v>
      </c>
      <c r="C34" s="10"/>
      <c r="D34" s="10"/>
      <c r="E34" s="10"/>
      <c r="F34" s="13">
        <f t="shared" si="0"/>
        <v>0</v>
      </c>
      <c r="G34" s="10">
        <v>0</v>
      </c>
      <c r="H34" s="10">
        <v>0</v>
      </c>
      <c r="I34" s="10">
        <v>0</v>
      </c>
    </row>
    <row r="35" spans="1:9" ht="15" x14ac:dyDescent="0.25">
      <c r="A35" s="7" t="s">
        <v>30</v>
      </c>
      <c r="B35" s="10">
        <v>0</v>
      </c>
      <c r="C35" s="10"/>
      <c r="D35" s="10"/>
      <c r="E35" s="10"/>
      <c r="F35" s="13">
        <f t="shared" si="0"/>
        <v>0</v>
      </c>
      <c r="G35" s="10">
        <v>0</v>
      </c>
      <c r="H35" s="10">
        <v>0</v>
      </c>
      <c r="I35" s="10">
        <v>0</v>
      </c>
    </row>
    <row r="36" spans="1:9" ht="15" x14ac:dyDescent="0.25">
      <c r="A36" s="7" t="s">
        <v>31</v>
      </c>
      <c r="B36" s="10">
        <v>7600</v>
      </c>
      <c r="C36" s="10">
        <v>30000</v>
      </c>
      <c r="D36" s="10"/>
      <c r="E36" s="10"/>
      <c r="F36" s="13">
        <f t="shared" si="0"/>
        <v>37600</v>
      </c>
      <c r="G36" s="10">
        <v>38450</v>
      </c>
      <c r="H36" s="10">
        <v>38450</v>
      </c>
      <c r="I36" s="10">
        <v>50250</v>
      </c>
    </row>
    <row r="37" spans="1:9" ht="15" x14ac:dyDescent="0.25">
      <c r="A37" s="7" t="s">
        <v>32</v>
      </c>
      <c r="B37" s="10">
        <v>0</v>
      </c>
      <c r="C37" s="10"/>
      <c r="D37" s="10"/>
      <c r="E37" s="10"/>
      <c r="F37" s="13">
        <f t="shared" si="0"/>
        <v>0</v>
      </c>
      <c r="G37" s="10">
        <v>0</v>
      </c>
      <c r="H37" s="10">
        <v>0</v>
      </c>
      <c r="I37" s="10">
        <v>0</v>
      </c>
    </row>
    <row r="38" spans="1:9" ht="15" x14ac:dyDescent="0.25">
      <c r="A38" s="7" t="s">
        <v>33</v>
      </c>
      <c r="B38" s="10">
        <v>0</v>
      </c>
      <c r="C38" s="10">
        <v>27000</v>
      </c>
      <c r="D38" s="10"/>
      <c r="E38" s="10"/>
      <c r="F38" s="13">
        <f t="shared" si="0"/>
        <v>27000</v>
      </c>
      <c r="G38" s="10">
        <v>26940</v>
      </c>
      <c r="H38" s="10">
        <v>26940</v>
      </c>
      <c r="I38" s="10">
        <v>26974</v>
      </c>
    </row>
    <row r="39" spans="1:9" ht="15" x14ac:dyDescent="0.25">
      <c r="A39" s="7" t="s">
        <v>34</v>
      </c>
      <c r="B39" s="10">
        <v>6000</v>
      </c>
      <c r="C39" s="10">
        <v>70000</v>
      </c>
      <c r="D39" s="10"/>
      <c r="E39" s="10"/>
      <c r="F39" s="13">
        <f t="shared" si="0"/>
        <v>76000</v>
      </c>
      <c r="G39" s="10">
        <v>73310</v>
      </c>
      <c r="H39" s="10">
        <v>73310</v>
      </c>
      <c r="I39" s="10">
        <v>82577</v>
      </c>
    </row>
    <row r="40" spans="1:9" ht="15" x14ac:dyDescent="0.25">
      <c r="A40" s="7" t="s">
        <v>35</v>
      </c>
      <c r="B40" s="10">
        <v>0</v>
      </c>
      <c r="C40" s="10"/>
      <c r="D40" s="10"/>
      <c r="E40" s="10">
        <v>200000</v>
      </c>
      <c r="F40" s="13">
        <f t="shared" si="0"/>
        <v>200000</v>
      </c>
      <c r="G40" s="10">
        <v>196400</v>
      </c>
      <c r="H40" s="10">
        <v>196400</v>
      </c>
      <c r="I40" s="10">
        <v>255700</v>
      </c>
    </row>
    <row r="41" spans="1:9" ht="15" x14ac:dyDescent="0.25">
      <c r="A41" s="7" t="s">
        <v>36</v>
      </c>
      <c r="B41" s="10">
        <v>0</v>
      </c>
      <c r="C41" s="10"/>
      <c r="D41" s="10"/>
      <c r="E41" s="10"/>
      <c r="F41" s="13">
        <f t="shared" si="0"/>
        <v>0</v>
      </c>
      <c r="G41" s="10">
        <v>100</v>
      </c>
      <c r="H41" s="10">
        <v>100</v>
      </c>
      <c r="I41" s="10">
        <v>52500</v>
      </c>
    </row>
    <row r="42" spans="1:9" ht="15" x14ac:dyDescent="0.25">
      <c r="A42" s="7" t="s">
        <v>37</v>
      </c>
      <c r="B42" s="10">
        <v>58000</v>
      </c>
      <c r="C42" s="10"/>
      <c r="D42" s="10"/>
      <c r="E42" s="10"/>
      <c r="F42" s="13">
        <f t="shared" si="0"/>
        <v>58000</v>
      </c>
      <c r="G42" s="10">
        <v>58800</v>
      </c>
      <c r="H42" s="10">
        <v>58800</v>
      </c>
      <c r="I42" s="10">
        <v>13200</v>
      </c>
    </row>
    <row r="43" spans="1:9" ht="15" x14ac:dyDescent="0.25">
      <c r="A43" s="7" t="s">
        <v>38</v>
      </c>
      <c r="B43" s="10">
        <v>0</v>
      </c>
      <c r="C43" s="10">
        <v>2000</v>
      </c>
      <c r="D43" s="10"/>
      <c r="E43" s="10"/>
      <c r="F43" s="13">
        <f t="shared" si="0"/>
        <v>2000</v>
      </c>
      <c r="G43" s="10">
        <v>1850.8</v>
      </c>
      <c r="H43" s="10">
        <v>1850.8</v>
      </c>
      <c r="I43" s="10">
        <v>0</v>
      </c>
    </row>
    <row r="44" spans="1:9" ht="15" x14ac:dyDescent="0.25">
      <c r="A44" s="7" t="s">
        <v>39</v>
      </c>
      <c r="B44" s="10">
        <v>0</v>
      </c>
      <c r="C44" s="10"/>
      <c r="D44" s="10"/>
      <c r="E44" s="10"/>
      <c r="F44" s="13">
        <f t="shared" si="0"/>
        <v>0</v>
      </c>
      <c r="G44" s="10">
        <v>0</v>
      </c>
      <c r="H44" s="10">
        <v>0</v>
      </c>
      <c r="I44" s="10">
        <v>0</v>
      </c>
    </row>
    <row r="45" spans="1:9" ht="15" x14ac:dyDescent="0.25">
      <c r="A45" s="7" t="s">
        <v>40</v>
      </c>
      <c r="B45" s="10">
        <v>0</v>
      </c>
      <c r="C45" s="10"/>
      <c r="D45" s="10"/>
      <c r="E45" s="10"/>
      <c r="F45" s="13">
        <f t="shared" si="0"/>
        <v>0</v>
      </c>
      <c r="G45" s="10">
        <v>0</v>
      </c>
      <c r="H45" s="10">
        <v>0</v>
      </c>
      <c r="I45" s="10">
        <v>7900</v>
      </c>
    </row>
    <row r="46" spans="1:9" ht="15" x14ac:dyDescent="0.25">
      <c r="A46" s="7" t="s">
        <v>41</v>
      </c>
      <c r="B46" s="10">
        <v>0</v>
      </c>
      <c r="C46" s="10"/>
      <c r="D46" s="10"/>
      <c r="E46" s="10"/>
      <c r="F46" s="13">
        <f t="shared" si="0"/>
        <v>0</v>
      </c>
      <c r="G46" s="10">
        <v>0</v>
      </c>
      <c r="H46" s="10">
        <v>0</v>
      </c>
      <c r="I46" s="10">
        <v>16282</v>
      </c>
    </row>
    <row r="47" spans="1:9" ht="15" x14ac:dyDescent="0.25">
      <c r="A47" s="7" t="s">
        <v>42</v>
      </c>
      <c r="B47" s="10">
        <v>0</v>
      </c>
      <c r="C47" s="10"/>
      <c r="D47" s="10"/>
      <c r="E47" s="10"/>
      <c r="F47" s="13">
        <f t="shared" si="0"/>
        <v>0</v>
      </c>
      <c r="G47" s="10">
        <v>0</v>
      </c>
      <c r="H47" s="10">
        <v>0</v>
      </c>
      <c r="I47" s="10">
        <v>24667</v>
      </c>
    </row>
    <row r="48" spans="1:9" ht="15" x14ac:dyDescent="0.25">
      <c r="A48" s="7" t="s">
        <v>43</v>
      </c>
      <c r="B48" s="10">
        <v>0</v>
      </c>
      <c r="C48" s="10"/>
      <c r="D48" s="10"/>
      <c r="E48" s="10"/>
      <c r="F48" s="13">
        <f t="shared" si="0"/>
        <v>0</v>
      </c>
      <c r="G48" s="10">
        <v>0</v>
      </c>
      <c r="H48" s="10">
        <v>0</v>
      </c>
      <c r="I48" s="10">
        <v>25000</v>
      </c>
    </row>
    <row r="49" spans="1:9" ht="15" x14ac:dyDescent="0.25">
      <c r="A49" s="7" t="s">
        <v>44</v>
      </c>
      <c r="B49" s="10">
        <v>0</v>
      </c>
      <c r="C49" s="10"/>
      <c r="D49" s="10"/>
      <c r="E49" s="10"/>
      <c r="F49" s="13">
        <f t="shared" si="0"/>
        <v>0</v>
      </c>
      <c r="G49" s="10">
        <v>54050</v>
      </c>
      <c r="H49" s="10">
        <v>54050</v>
      </c>
      <c r="I49" s="10">
        <v>337220</v>
      </c>
    </row>
    <row r="50" spans="1:9" ht="15" x14ac:dyDescent="0.25">
      <c r="A50" s="7" t="s">
        <v>45</v>
      </c>
      <c r="B50" s="10">
        <v>0</v>
      </c>
      <c r="C50" s="10"/>
      <c r="D50" s="10"/>
      <c r="E50" s="10"/>
      <c r="F50" s="13">
        <f t="shared" si="0"/>
        <v>0</v>
      </c>
      <c r="G50" s="10">
        <v>10610</v>
      </c>
      <c r="H50" s="10">
        <v>10610</v>
      </c>
      <c r="I50" s="10">
        <v>75238</v>
      </c>
    </row>
    <row r="51" spans="1:9" ht="15" x14ac:dyDescent="0.25">
      <c r="A51" s="7" t="s">
        <v>46</v>
      </c>
      <c r="B51" s="10">
        <v>0</v>
      </c>
      <c r="C51" s="10"/>
      <c r="D51" s="10"/>
      <c r="E51" s="10"/>
      <c r="F51" s="13">
        <f t="shared" si="0"/>
        <v>0</v>
      </c>
      <c r="G51" s="10">
        <v>2047.2</v>
      </c>
      <c r="H51" s="10">
        <v>2047.2</v>
      </c>
      <c r="I51" s="10">
        <v>13350.8</v>
      </c>
    </row>
    <row r="52" spans="1:9" ht="15" x14ac:dyDescent="0.25">
      <c r="A52" s="7" t="s">
        <v>47</v>
      </c>
      <c r="B52" s="10">
        <v>0</v>
      </c>
      <c r="C52" s="10"/>
      <c r="D52" s="10"/>
      <c r="E52" s="10"/>
      <c r="F52" s="13">
        <f t="shared" si="0"/>
        <v>0</v>
      </c>
      <c r="G52" s="10">
        <v>20000</v>
      </c>
      <c r="H52" s="10">
        <v>20000</v>
      </c>
      <c r="I52" s="10">
        <v>900</v>
      </c>
    </row>
    <row r="53" spans="1:9" ht="15" x14ac:dyDescent="0.25">
      <c r="A53" s="7" t="s">
        <v>48</v>
      </c>
      <c r="B53" s="10">
        <v>0</v>
      </c>
      <c r="C53" s="10"/>
      <c r="D53" s="10"/>
      <c r="E53" s="10"/>
      <c r="F53" s="13">
        <f t="shared" si="0"/>
        <v>0</v>
      </c>
      <c r="G53" s="10">
        <v>0</v>
      </c>
      <c r="H53" s="10">
        <v>0</v>
      </c>
      <c r="I53" s="10">
        <v>26469</v>
      </c>
    </row>
    <row r="54" spans="1:9" ht="15" x14ac:dyDescent="0.25">
      <c r="A54" s="7" t="s">
        <v>49</v>
      </c>
      <c r="B54" s="10">
        <v>0</v>
      </c>
      <c r="C54" s="10"/>
      <c r="D54" s="10"/>
      <c r="E54" s="10"/>
      <c r="F54" s="13">
        <f t="shared" si="0"/>
        <v>0</v>
      </c>
      <c r="G54" s="10">
        <v>0</v>
      </c>
      <c r="H54" s="10">
        <v>0</v>
      </c>
      <c r="I54" s="10">
        <v>0</v>
      </c>
    </row>
    <row r="55" spans="1:9" ht="15" x14ac:dyDescent="0.25">
      <c r="A55" s="7" t="s">
        <v>130</v>
      </c>
      <c r="B55" s="14">
        <f t="shared" ref="B55:E55" si="1">SUM(B13:B54)</f>
        <v>334280</v>
      </c>
      <c r="C55" s="14">
        <f t="shared" si="1"/>
        <v>649500</v>
      </c>
      <c r="D55" s="14">
        <f t="shared" si="1"/>
        <v>0</v>
      </c>
      <c r="E55" s="14">
        <f t="shared" si="1"/>
        <v>261900</v>
      </c>
      <c r="F55" s="15">
        <f t="shared" si="0"/>
        <v>1245680</v>
      </c>
      <c r="G55" s="10">
        <f>SUM(G13:G54)</f>
        <v>1025750.72</v>
      </c>
      <c r="H55" s="10">
        <f>SUM(H13:H54)</f>
        <v>1025750.72</v>
      </c>
      <c r="I55" s="10">
        <f>SUM(I13:I54)</f>
        <v>2165810.29</v>
      </c>
    </row>
    <row r="56" spans="1:9" ht="15" x14ac:dyDescent="0.25">
      <c r="A56" s="7"/>
      <c r="C56" s="10"/>
      <c r="D56" s="10"/>
      <c r="E56" s="10"/>
      <c r="F56" s="13">
        <f t="shared" si="0"/>
        <v>0</v>
      </c>
      <c r="G56" s="10"/>
      <c r="H56" s="10"/>
      <c r="I56" s="10"/>
    </row>
    <row r="57" spans="1:9" ht="15" x14ac:dyDescent="0.25">
      <c r="A57" s="11" t="s">
        <v>50</v>
      </c>
      <c r="C57" s="10"/>
      <c r="D57" s="10"/>
      <c r="E57" s="10"/>
      <c r="F57" s="13">
        <f t="shared" si="0"/>
        <v>0</v>
      </c>
      <c r="G57" s="10"/>
      <c r="H57" s="10"/>
      <c r="I57" s="10"/>
    </row>
    <row r="58" spans="1:9" ht="15" x14ac:dyDescent="0.25">
      <c r="A58" s="7" t="s">
        <v>51</v>
      </c>
      <c r="C58" s="10"/>
      <c r="D58" s="10"/>
      <c r="E58" s="10"/>
      <c r="F58" s="13">
        <f t="shared" si="0"/>
        <v>0</v>
      </c>
      <c r="G58" s="10">
        <v>0</v>
      </c>
      <c r="H58" s="10">
        <v>0</v>
      </c>
      <c r="I58" s="10">
        <v>-2545.4</v>
      </c>
    </row>
    <row r="59" spans="1:9" ht="15" x14ac:dyDescent="0.25">
      <c r="A59" s="7" t="s">
        <v>52</v>
      </c>
      <c r="B59" s="10">
        <v>-5000</v>
      </c>
      <c r="C59" s="10">
        <v>5000</v>
      </c>
      <c r="D59" s="10"/>
      <c r="E59" s="10"/>
      <c r="F59" s="13">
        <f t="shared" si="0"/>
        <v>0</v>
      </c>
      <c r="G59" s="10">
        <v>-13362.04</v>
      </c>
      <c r="H59" s="10">
        <v>-13362.04</v>
      </c>
      <c r="I59" s="10">
        <v>-23321.88</v>
      </c>
    </row>
    <row r="60" spans="1:9" ht="15" x14ac:dyDescent="0.25">
      <c r="A60" s="7" t="s">
        <v>53</v>
      </c>
      <c r="C60" s="10">
        <v>-8500</v>
      </c>
      <c r="D60" s="10"/>
      <c r="E60" s="10"/>
      <c r="F60" s="13">
        <f t="shared" si="0"/>
        <v>-8500</v>
      </c>
      <c r="G60" s="10">
        <v>0</v>
      </c>
      <c r="H60" s="10">
        <v>0</v>
      </c>
      <c r="I60" s="10">
        <v>-8800</v>
      </c>
    </row>
    <row r="61" spans="1:9" ht="15" x14ac:dyDescent="0.25">
      <c r="A61" s="7" t="s">
        <v>54</v>
      </c>
      <c r="B61" s="10">
        <v>-70000</v>
      </c>
      <c r="C61" s="10"/>
      <c r="D61" s="10"/>
      <c r="E61" s="10"/>
      <c r="F61" s="13">
        <f t="shared" si="0"/>
        <v>-70000</v>
      </c>
      <c r="G61" s="10">
        <v>0</v>
      </c>
      <c r="H61" s="10">
        <v>0</v>
      </c>
      <c r="I61" s="10">
        <v>-99000</v>
      </c>
    </row>
    <row r="62" spans="1:9" ht="15" x14ac:dyDescent="0.25">
      <c r="A62" s="7" t="s">
        <v>55</v>
      </c>
      <c r="C62" s="10"/>
      <c r="D62" s="10"/>
      <c r="E62" s="10"/>
      <c r="F62" s="13">
        <f t="shared" si="0"/>
        <v>0</v>
      </c>
      <c r="G62" s="10">
        <v>0</v>
      </c>
      <c r="H62" s="10">
        <v>0</v>
      </c>
      <c r="I62" s="10">
        <v>0</v>
      </c>
    </row>
    <row r="63" spans="1:9" ht="15" x14ac:dyDescent="0.25">
      <c r="A63" s="7" t="s">
        <v>56</v>
      </c>
      <c r="C63" s="10"/>
      <c r="D63" s="10"/>
      <c r="E63" s="10"/>
      <c r="F63" s="13">
        <f t="shared" si="0"/>
        <v>0</v>
      </c>
      <c r="G63" s="10">
        <v>0</v>
      </c>
      <c r="H63" s="10">
        <v>0</v>
      </c>
      <c r="I63" s="10">
        <v>0</v>
      </c>
    </row>
    <row r="64" spans="1:9" ht="15" x14ac:dyDescent="0.25">
      <c r="A64" s="7" t="s">
        <v>57</v>
      </c>
      <c r="B64" s="10">
        <v>-250</v>
      </c>
      <c r="C64" s="10">
        <v>-250</v>
      </c>
      <c r="D64" s="10"/>
      <c r="E64" s="10"/>
      <c r="F64" s="13">
        <f t="shared" si="0"/>
        <v>-500</v>
      </c>
      <c r="G64" s="10">
        <v>-467.32</v>
      </c>
      <c r="H64" s="10">
        <v>-467.32</v>
      </c>
      <c r="I64" s="10">
        <v>0</v>
      </c>
    </row>
    <row r="65" spans="1:9" ht="15" x14ac:dyDescent="0.25">
      <c r="A65" s="7" t="s">
        <v>58</v>
      </c>
      <c r="C65" s="10"/>
      <c r="D65" s="10"/>
      <c r="E65" s="10"/>
      <c r="F65" s="13">
        <f t="shared" si="0"/>
        <v>0</v>
      </c>
      <c r="G65" s="10">
        <v>0</v>
      </c>
      <c r="H65" s="10">
        <v>0</v>
      </c>
      <c r="I65" s="10">
        <v>0</v>
      </c>
    </row>
    <row r="66" spans="1:9" ht="15" x14ac:dyDescent="0.25">
      <c r="A66" s="7" t="s">
        <v>59</v>
      </c>
      <c r="C66" s="10"/>
      <c r="D66" s="10"/>
      <c r="E66" s="10"/>
      <c r="F66" s="13">
        <f t="shared" si="0"/>
        <v>0</v>
      </c>
      <c r="G66" s="10">
        <v>0</v>
      </c>
      <c r="H66" s="10">
        <v>0</v>
      </c>
      <c r="I66" s="10">
        <v>0</v>
      </c>
    </row>
    <row r="67" spans="1:9" ht="15" x14ac:dyDescent="0.25">
      <c r="A67" s="7" t="s">
        <v>60</v>
      </c>
      <c r="C67" s="10"/>
      <c r="D67" s="10"/>
      <c r="E67" s="10">
        <v>-11000</v>
      </c>
      <c r="F67" s="13">
        <f t="shared" si="0"/>
        <v>-11000</v>
      </c>
      <c r="G67" s="10">
        <v>-10932.73</v>
      </c>
      <c r="H67" s="10">
        <v>-10932.73</v>
      </c>
      <c r="I67" s="10">
        <v>-13310.45</v>
      </c>
    </row>
    <row r="68" spans="1:9" ht="15" x14ac:dyDescent="0.25">
      <c r="A68" s="7" t="s">
        <v>61</v>
      </c>
      <c r="C68" s="10"/>
      <c r="D68" s="10"/>
      <c r="E68" s="10">
        <v>-22000</v>
      </c>
      <c r="F68" s="13">
        <f t="shared" si="0"/>
        <v>-22000</v>
      </c>
      <c r="G68" s="10">
        <v>-21134.080000000002</v>
      </c>
      <c r="H68" s="10">
        <v>-21134.080000000002</v>
      </c>
      <c r="I68" s="10">
        <v>-27241.19</v>
      </c>
    </row>
    <row r="69" spans="1:9" ht="15" x14ac:dyDescent="0.25">
      <c r="A69" s="7" t="s">
        <v>62</v>
      </c>
      <c r="C69" s="10"/>
      <c r="D69" s="10"/>
      <c r="E69" s="10">
        <v>-21000</v>
      </c>
      <c r="F69" s="13">
        <f t="shared" si="0"/>
        <v>-21000</v>
      </c>
      <c r="G69" s="10">
        <v>0</v>
      </c>
      <c r="H69" s="10">
        <v>0</v>
      </c>
      <c r="I69" s="10">
        <v>0</v>
      </c>
    </row>
    <row r="70" spans="1:9" ht="15" x14ac:dyDescent="0.25">
      <c r="A70" s="7" t="s">
        <v>63</v>
      </c>
      <c r="C70" s="10"/>
      <c r="D70" s="10"/>
      <c r="E70" s="10">
        <v>-2000</v>
      </c>
      <c r="F70" s="13">
        <f t="shared" si="0"/>
        <v>-2000</v>
      </c>
      <c r="G70" s="10">
        <v>-20739.41</v>
      </c>
      <c r="H70" s="10">
        <v>-20739.41</v>
      </c>
      <c r="I70" s="10">
        <v>-17069.650000000001</v>
      </c>
    </row>
    <row r="71" spans="1:9" ht="15" x14ac:dyDescent="0.25">
      <c r="A71" s="7" t="s">
        <v>64</v>
      </c>
      <c r="C71" s="10"/>
      <c r="D71" s="10"/>
      <c r="E71" s="10"/>
      <c r="F71" s="13">
        <f t="shared" si="0"/>
        <v>0</v>
      </c>
      <c r="G71" s="10">
        <v>-1559.76</v>
      </c>
      <c r="H71" s="10">
        <v>-1559.76</v>
      </c>
      <c r="I71" s="10">
        <v>0</v>
      </c>
    </row>
    <row r="72" spans="1:9" ht="15" x14ac:dyDescent="0.25">
      <c r="A72" s="7" t="s">
        <v>65</v>
      </c>
      <c r="C72" s="10"/>
      <c r="D72" s="10"/>
      <c r="E72" s="10"/>
      <c r="F72" s="13">
        <f t="shared" si="0"/>
        <v>0</v>
      </c>
      <c r="G72" s="10">
        <v>0</v>
      </c>
      <c r="H72" s="10">
        <v>0</v>
      </c>
      <c r="I72" s="10">
        <v>-6816.25</v>
      </c>
    </row>
    <row r="73" spans="1:9" ht="15" x14ac:dyDescent="0.25">
      <c r="A73" s="7" t="s">
        <v>66</v>
      </c>
      <c r="C73" s="10"/>
      <c r="D73" s="10"/>
      <c r="E73" s="10"/>
      <c r="F73" s="13">
        <f t="shared" si="0"/>
        <v>0</v>
      </c>
      <c r="G73" s="10">
        <v>0</v>
      </c>
      <c r="H73" s="10">
        <v>0</v>
      </c>
      <c r="I73" s="10">
        <v>0</v>
      </c>
    </row>
    <row r="74" spans="1:9" ht="15" x14ac:dyDescent="0.25">
      <c r="A74" s="7" t="s">
        <v>67</v>
      </c>
      <c r="C74" s="10">
        <v>-400</v>
      </c>
      <c r="D74" s="10"/>
      <c r="E74" s="10"/>
      <c r="F74" s="13">
        <f t="shared" si="0"/>
        <v>-400</v>
      </c>
      <c r="G74" s="10">
        <v>-662.6</v>
      </c>
      <c r="H74" s="10">
        <v>-662.6</v>
      </c>
      <c r="I74" s="10">
        <v>-1330</v>
      </c>
    </row>
    <row r="75" spans="1:9" ht="15" x14ac:dyDescent="0.25">
      <c r="A75" s="7" t="s">
        <v>68</v>
      </c>
      <c r="B75" s="10">
        <v>-10000</v>
      </c>
      <c r="C75" s="10">
        <v>-110000</v>
      </c>
      <c r="D75" s="10"/>
      <c r="E75" s="10"/>
      <c r="F75" s="13">
        <f t="shared" si="0"/>
        <v>-120000</v>
      </c>
      <c r="G75" s="10">
        <v>-108459.94</v>
      </c>
      <c r="H75" s="10">
        <v>-108459.94</v>
      </c>
      <c r="I75" s="10">
        <v>-249494.79</v>
      </c>
    </row>
    <row r="76" spans="1:9" ht="15" x14ac:dyDescent="0.25">
      <c r="A76" s="7" t="s">
        <v>69</v>
      </c>
      <c r="C76" s="10"/>
      <c r="D76" s="10"/>
      <c r="E76" s="10"/>
      <c r="F76" s="13">
        <f t="shared" si="0"/>
        <v>0</v>
      </c>
      <c r="G76" s="10">
        <v>0</v>
      </c>
      <c r="H76" s="10">
        <v>0</v>
      </c>
      <c r="I76" s="10">
        <v>-1053.55</v>
      </c>
    </row>
    <row r="77" spans="1:9" ht="15" x14ac:dyDescent="0.25">
      <c r="A77" s="7" t="s">
        <v>70</v>
      </c>
      <c r="B77" s="10">
        <v>-5000</v>
      </c>
      <c r="C77" s="10"/>
      <c r="D77" s="10"/>
      <c r="E77" s="10">
        <v>-10000</v>
      </c>
      <c r="F77" s="13">
        <f t="shared" si="0"/>
        <v>-15000</v>
      </c>
      <c r="G77" s="10">
        <v>-13767.04</v>
      </c>
      <c r="H77" s="10">
        <v>-13767.04</v>
      </c>
      <c r="I77" s="10">
        <v>-25339.35</v>
      </c>
    </row>
    <row r="78" spans="1:9" ht="15" x14ac:dyDescent="0.25">
      <c r="A78" s="7" t="s">
        <v>71</v>
      </c>
      <c r="C78" s="10"/>
      <c r="D78" s="10"/>
      <c r="E78" s="10">
        <v>-5000</v>
      </c>
      <c r="F78" s="13">
        <f t="shared" ref="F78:F121" si="2">SUM(B78:E78)</f>
        <v>-5000</v>
      </c>
      <c r="G78" s="10">
        <v>-3929.08</v>
      </c>
      <c r="H78" s="10">
        <v>-3929.08</v>
      </c>
      <c r="I78" s="10">
        <v>-12247.4</v>
      </c>
    </row>
    <row r="79" spans="1:9" ht="15" x14ac:dyDescent="0.25">
      <c r="A79" s="7" t="s">
        <v>72</v>
      </c>
      <c r="C79" s="10"/>
      <c r="D79" s="10"/>
      <c r="E79" s="10">
        <v>-30000</v>
      </c>
      <c r="F79" s="13">
        <f t="shared" si="2"/>
        <v>-30000</v>
      </c>
      <c r="G79" s="10">
        <v>-28098.62</v>
      </c>
      <c r="H79" s="10">
        <v>-28098.62</v>
      </c>
      <c r="I79" s="10">
        <v>-47567.44</v>
      </c>
    </row>
    <row r="80" spans="1:9" ht="15" x14ac:dyDescent="0.25">
      <c r="A80" s="7" t="s">
        <v>73</v>
      </c>
      <c r="B80" s="10">
        <v>-500</v>
      </c>
      <c r="C80" s="10"/>
      <c r="D80" s="10"/>
      <c r="E80" s="10"/>
      <c r="F80" s="13">
        <f t="shared" si="2"/>
        <v>-500</v>
      </c>
      <c r="G80" s="10">
        <v>-238.94</v>
      </c>
      <c r="H80" s="10">
        <v>-238.94</v>
      </c>
      <c r="I80" s="10">
        <v>-1763.2</v>
      </c>
    </row>
    <row r="81" spans="1:9" ht="15" x14ac:dyDescent="0.25">
      <c r="A81" s="7" t="s">
        <v>74</v>
      </c>
      <c r="C81" s="10"/>
      <c r="D81" s="10"/>
      <c r="E81" s="10">
        <v>-4500</v>
      </c>
      <c r="F81" s="13">
        <f t="shared" si="2"/>
        <v>-4500</v>
      </c>
      <c r="G81" s="10">
        <v>-4032.35</v>
      </c>
      <c r="H81" s="10">
        <v>-4032.35</v>
      </c>
      <c r="I81" s="10">
        <v>-4397.37</v>
      </c>
    </row>
    <row r="82" spans="1:9" ht="15" x14ac:dyDescent="0.25">
      <c r="A82" s="7" t="s">
        <v>75</v>
      </c>
      <c r="C82" s="10"/>
      <c r="D82" s="10"/>
      <c r="E82" s="10"/>
      <c r="F82" s="13">
        <f t="shared" si="2"/>
        <v>0</v>
      </c>
      <c r="G82" s="10">
        <v>0</v>
      </c>
      <c r="H82" s="10">
        <v>0</v>
      </c>
      <c r="I82" s="10">
        <v>0</v>
      </c>
    </row>
    <row r="83" spans="1:9" ht="15" x14ac:dyDescent="0.25">
      <c r="A83" s="7" t="s">
        <v>76</v>
      </c>
      <c r="C83" s="10"/>
      <c r="D83" s="10"/>
      <c r="E83" s="10"/>
      <c r="F83" s="13">
        <f t="shared" si="2"/>
        <v>0</v>
      </c>
      <c r="G83" s="10">
        <v>0</v>
      </c>
      <c r="H83" s="10">
        <v>0</v>
      </c>
      <c r="I83" s="10">
        <v>0</v>
      </c>
    </row>
    <row r="84" spans="1:9" ht="15" x14ac:dyDescent="0.25">
      <c r="A84" s="7" t="s">
        <v>77</v>
      </c>
      <c r="C84" s="10">
        <v>-2500</v>
      </c>
      <c r="D84" s="10"/>
      <c r="E84" s="10">
        <v>-300</v>
      </c>
      <c r="F84" s="13">
        <f t="shared" si="2"/>
        <v>-2800</v>
      </c>
      <c r="G84" s="10">
        <v>-3696.1</v>
      </c>
      <c r="H84" s="10">
        <v>-3696.1</v>
      </c>
      <c r="I84" s="10">
        <v>-15290.5</v>
      </c>
    </row>
    <row r="85" spans="1:9" ht="15" x14ac:dyDescent="0.25">
      <c r="A85" s="7" t="s">
        <v>78</v>
      </c>
      <c r="C85" s="10"/>
      <c r="D85" s="10"/>
      <c r="E85" s="10"/>
      <c r="F85" s="13">
        <f t="shared" si="2"/>
        <v>0</v>
      </c>
      <c r="G85" s="10">
        <v>0</v>
      </c>
      <c r="H85" s="10">
        <v>0</v>
      </c>
      <c r="I85" s="10">
        <v>0</v>
      </c>
    </row>
    <row r="86" spans="1:9" ht="15" x14ac:dyDescent="0.25">
      <c r="A86" s="7" t="s">
        <v>79</v>
      </c>
      <c r="C86" s="10"/>
      <c r="D86" s="10"/>
      <c r="E86" s="10"/>
      <c r="F86" s="13">
        <f t="shared" si="2"/>
        <v>0</v>
      </c>
      <c r="G86" s="10">
        <v>0</v>
      </c>
      <c r="H86" s="10">
        <v>0</v>
      </c>
      <c r="I86" s="10">
        <v>0</v>
      </c>
    </row>
    <row r="87" spans="1:9" ht="15" x14ac:dyDescent="0.25">
      <c r="A87" s="7" t="s">
        <v>80</v>
      </c>
      <c r="C87" s="10"/>
      <c r="D87" s="10"/>
      <c r="E87" s="10">
        <v>-1500</v>
      </c>
      <c r="F87" s="13">
        <f t="shared" si="2"/>
        <v>-1500</v>
      </c>
      <c r="G87" s="10">
        <v>-1106.42</v>
      </c>
      <c r="H87" s="10">
        <v>-1106.42</v>
      </c>
      <c r="I87" s="10">
        <v>-1734.7</v>
      </c>
    </row>
    <row r="88" spans="1:9" ht="15" x14ac:dyDescent="0.25">
      <c r="A88" s="7" t="s">
        <v>81</v>
      </c>
      <c r="B88" s="10">
        <v>-10000</v>
      </c>
      <c r="C88" s="10"/>
      <c r="D88" s="10"/>
      <c r="E88" s="10"/>
      <c r="F88" s="13">
        <f t="shared" si="2"/>
        <v>-10000</v>
      </c>
      <c r="G88" s="10">
        <v>-10000</v>
      </c>
      <c r="H88" s="10">
        <v>-10000</v>
      </c>
      <c r="I88" s="10">
        <v>0</v>
      </c>
    </row>
    <row r="89" spans="1:9" ht="15" x14ac:dyDescent="0.25">
      <c r="A89" s="7" t="s">
        <v>82</v>
      </c>
      <c r="B89" s="10">
        <v>-85000</v>
      </c>
      <c r="C89" s="10"/>
      <c r="D89" s="10"/>
      <c r="E89" s="10"/>
      <c r="F89" s="13">
        <f t="shared" si="2"/>
        <v>-85000</v>
      </c>
      <c r="G89" s="10">
        <v>-86745.19</v>
      </c>
      <c r="H89" s="10">
        <v>-86745.19</v>
      </c>
      <c r="I89" s="10">
        <v>0</v>
      </c>
    </row>
    <row r="90" spans="1:9" ht="15" x14ac:dyDescent="0.25">
      <c r="A90" s="7" t="s">
        <v>83</v>
      </c>
      <c r="B90" s="10">
        <v>-10000</v>
      </c>
      <c r="C90" s="10">
        <v>-15000</v>
      </c>
      <c r="D90" s="10"/>
      <c r="E90" s="10"/>
      <c r="F90" s="13">
        <f t="shared" si="2"/>
        <v>-25000</v>
      </c>
      <c r="G90" s="10">
        <v>-24745.79</v>
      </c>
      <c r="H90" s="10">
        <v>-24745.79</v>
      </c>
      <c r="I90" s="10">
        <v>0</v>
      </c>
    </row>
    <row r="91" spans="1:9" ht="15" x14ac:dyDescent="0.25">
      <c r="A91" s="7" t="s">
        <v>84</v>
      </c>
      <c r="C91" s="10"/>
      <c r="D91" s="10"/>
      <c r="E91" s="10"/>
      <c r="F91" s="13">
        <f t="shared" si="2"/>
        <v>0</v>
      </c>
      <c r="G91" s="10">
        <v>-48741.48</v>
      </c>
      <c r="H91" s="10">
        <v>-48741.48</v>
      </c>
      <c r="I91" s="10">
        <v>-379198.81</v>
      </c>
    </row>
    <row r="92" spans="1:9" ht="15" x14ac:dyDescent="0.25">
      <c r="A92" s="7" t="s">
        <v>85</v>
      </c>
      <c r="C92" s="10"/>
      <c r="D92" s="10"/>
      <c r="E92" s="10"/>
      <c r="F92" s="13">
        <f t="shared" si="2"/>
        <v>0</v>
      </c>
      <c r="G92" s="10">
        <v>-2107.12</v>
      </c>
      <c r="H92" s="10">
        <v>-2107.12</v>
      </c>
      <c r="I92" s="10">
        <v>-12277.21</v>
      </c>
    </row>
    <row r="93" spans="1:9" ht="15" x14ac:dyDescent="0.25">
      <c r="A93" s="7" t="s">
        <v>86</v>
      </c>
      <c r="C93" s="10"/>
      <c r="D93" s="10"/>
      <c r="E93" s="10"/>
      <c r="F93" s="13">
        <f t="shared" si="2"/>
        <v>0</v>
      </c>
      <c r="G93" s="10">
        <v>0</v>
      </c>
      <c r="H93" s="10">
        <v>0</v>
      </c>
      <c r="I93" s="10">
        <v>-283</v>
      </c>
    </row>
    <row r="94" spans="1:9" ht="15" x14ac:dyDescent="0.25">
      <c r="A94" s="7" t="s">
        <v>87</v>
      </c>
      <c r="C94" s="10"/>
      <c r="D94" s="10"/>
      <c r="E94" s="10"/>
      <c r="F94" s="13">
        <f t="shared" si="2"/>
        <v>0</v>
      </c>
      <c r="G94" s="10">
        <v>0</v>
      </c>
      <c r="H94" s="10">
        <v>0</v>
      </c>
      <c r="I94" s="10">
        <v>-1238.1600000000001</v>
      </c>
    </row>
    <row r="95" spans="1:9" ht="15" x14ac:dyDescent="0.25">
      <c r="A95" s="7" t="s">
        <v>88</v>
      </c>
      <c r="B95" s="10">
        <v>-4000</v>
      </c>
      <c r="C95" s="10"/>
      <c r="D95" s="10"/>
      <c r="E95" s="10"/>
      <c r="F95" s="13">
        <f t="shared" si="2"/>
        <v>-4000</v>
      </c>
      <c r="G95" s="10">
        <v>-3900</v>
      </c>
      <c r="H95" s="10">
        <v>-3900</v>
      </c>
      <c r="I95" s="10">
        <v>0</v>
      </c>
    </row>
    <row r="96" spans="1:9" ht="15" x14ac:dyDescent="0.25">
      <c r="A96" s="7" t="s">
        <v>89</v>
      </c>
      <c r="C96" s="10"/>
      <c r="D96" s="10"/>
      <c r="E96" s="10"/>
      <c r="F96" s="13">
        <f t="shared" si="2"/>
        <v>0</v>
      </c>
      <c r="G96" s="10">
        <v>0</v>
      </c>
      <c r="H96" s="10">
        <v>0</v>
      </c>
      <c r="I96" s="10">
        <v>-878.75</v>
      </c>
    </row>
    <row r="97" spans="1:9" ht="15" x14ac:dyDescent="0.25">
      <c r="A97" s="7" t="s">
        <v>90</v>
      </c>
      <c r="C97" s="10"/>
      <c r="D97" s="10"/>
      <c r="E97" s="10"/>
      <c r="F97" s="13">
        <f t="shared" si="2"/>
        <v>0</v>
      </c>
      <c r="G97" s="10">
        <v>0</v>
      </c>
      <c r="H97" s="10">
        <v>0</v>
      </c>
      <c r="I97" s="10">
        <v>-369</v>
      </c>
    </row>
    <row r="98" spans="1:9" ht="15" x14ac:dyDescent="0.25">
      <c r="A98" s="7" t="s">
        <v>91</v>
      </c>
      <c r="C98" s="10"/>
      <c r="D98" s="10"/>
      <c r="E98" s="10"/>
      <c r="F98" s="13">
        <f t="shared" si="2"/>
        <v>0</v>
      </c>
      <c r="G98" s="10">
        <v>0</v>
      </c>
      <c r="H98" s="10">
        <v>0</v>
      </c>
      <c r="I98" s="10">
        <v>-1500</v>
      </c>
    </row>
    <row r="99" spans="1:9" ht="15" x14ac:dyDescent="0.25">
      <c r="A99" s="7" t="s">
        <v>92</v>
      </c>
      <c r="C99" s="10"/>
      <c r="D99" s="10"/>
      <c r="E99" s="10"/>
      <c r="F99" s="13">
        <f t="shared" si="2"/>
        <v>0</v>
      </c>
      <c r="G99" s="10">
        <v>0.22</v>
      </c>
      <c r="H99" s="10">
        <v>0.22</v>
      </c>
      <c r="I99" s="10">
        <v>0.08</v>
      </c>
    </row>
    <row r="100" spans="1:9" ht="15" x14ac:dyDescent="0.25">
      <c r="A100" s="7" t="s">
        <v>93</v>
      </c>
      <c r="C100" s="10"/>
      <c r="D100" s="10"/>
      <c r="E100" s="10">
        <v>-7500</v>
      </c>
      <c r="F100" s="13">
        <f t="shared" si="2"/>
        <v>-7500</v>
      </c>
      <c r="G100" s="10">
        <v>-7200</v>
      </c>
      <c r="H100" s="10">
        <v>-7200</v>
      </c>
      <c r="I100" s="10">
        <v>-6800</v>
      </c>
    </row>
    <row r="101" spans="1:9" ht="15" x14ac:dyDescent="0.25">
      <c r="A101" s="7" t="s">
        <v>94</v>
      </c>
      <c r="C101" s="10"/>
      <c r="D101" s="10"/>
      <c r="E101" s="10"/>
      <c r="F101" s="13">
        <f t="shared" si="2"/>
        <v>0</v>
      </c>
      <c r="G101" s="10">
        <v>0</v>
      </c>
      <c r="H101" s="10">
        <v>0</v>
      </c>
      <c r="I101" s="10">
        <v>0</v>
      </c>
    </row>
    <row r="102" spans="1:9" ht="15" x14ac:dyDescent="0.25">
      <c r="A102" s="7" t="s">
        <v>95</v>
      </c>
      <c r="B102" s="10">
        <v>-20000</v>
      </c>
      <c r="C102" s="10">
        <v>-20000</v>
      </c>
      <c r="D102" s="10"/>
      <c r="E102" s="10"/>
      <c r="F102" s="13">
        <f t="shared" si="2"/>
        <v>-40000</v>
      </c>
      <c r="G102" s="10">
        <v>-34710</v>
      </c>
      <c r="H102" s="10">
        <v>-34710</v>
      </c>
      <c r="I102" s="10">
        <v>-51823.75</v>
      </c>
    </row>
    <row r="103" spans="1:9" ht="15" x14ac:dyDescent="0.25">
      <c r="A103" s="7" t="s">
        <v>96</v>
      </c>
      <c r="C103" s="10">
        <v>-313000</v>
      </c>
      <c r="D103" s="10" t="s">
        <v>135</v>
      </c>
      <c r="E103" s="10"/>
      <c r="F103" s="13">
        <f t="shared" si="2"/>
        <v>-313000</v>
      </c>
      <c r="G103" s="10">
        <v>0</v>
      </c>
      <c r="H103" s="10">
        <v>0</v>
      </c>
      <c r="I103" s="10">
        <v>-6655.15</v>
      </c>
    </row>
    <row r="104" spans="1:9" ht="15" x14ac:dyDescent="0.25">
      <c r="A104" s="7" t="s">
        <v>97</v>
      </c>
      <c r="B104" s="10">
        <v>-1000</v>
      </c>
      <c r="C104" s="10">
        <v>-35000</v>
      </c>
      <c r="D104" s="10"/>
      <c r="E104" s="10"/>
      <c r="F104" s="13">
        <f t="shared" si="2"/>
        <v>-36000</v>
      </c>
      <c r="G104" s="10">
        <v>-52745</v>
      </c>
      <c r="H104" s="10">
        <v>-52745</v>
      </c>
      <c r="I104" s="10">
        <v>-10400</v>
      </c>
    </row>
    <row r="105" spans="1:9" ht="15" x14ac:dyDescent="0.25">
      <c r="A105" s="7" t="s">
        <v>98</v>
      </c>
      <c r="C105" s="10">
        <v>-75000</v>
      </c>
      <c r="D105" s="10"/>
      <c r="E105" s="10"/>
      <c r="F105" s="13">
        <f t="shared" si="2"/>
        <v>-75000</v>
      </c>
      <c r="G105" s="10">
        <v>-74820</v>
      </c>
      <c r="H105" s="10">
        <v>-74820</v>
      </c>
      <c r="I105" s="10">
        <v>-126283</v>
      </c>
    </row>
    <row r="106" spans="1:9" ht="15" x14ac:dyDescent="0.25">
      <c r="A106" s="7" t="s">
        <v>99</v>
      </c>
      <c r="B106" s="10">
        <v>-2000</v>
      </c>
      <c r="C106" s="10"/>
      <c r="D106" s="10"/>
      <c r="E106" s="10"/>
      <c r="F106" s="13">
        <f t="shared" si="2"/>
        <v>-2000</v>
      </c>
      <c r="G106" s="10">
        <v>-1559.35</v>
      </c>
      <c r="H106" s="10">
        <v>-1559.35</v>
      </c>
      <c r="I106" s="10">
        <v>-295105.63</v>
      </c>
    </row>
    <row r="107" spans="1:9" ht="15" x14ac:dyDescent="0.25">
      <c r="A107" s="7" t="s">
        <v>100</v>
      </c>
      <c r="B107" s="10">
        <v>-3000</v>
      </c>
      <c r="C107" s="10"/>
      <c r="D107" s="10"/>
      <c r="E107" s="10"/>
      <c r="F107" s="13">
        <f t="shared" si="2"/>
        <v>-3000</v>
      </c>
      <c r="G107" s="10">
        <v>-2934.96</v>
      </c>
      <c r="H107" s="10">
        <v>-2934.96</v>
      </c>
      <c r="I107" s="10">
        <v>-179586.64</v>
      </c>
    </row>
    <row r="108" spans="1:9" ht="15" x14ac:dyDescent="0.25">
      <c r="A108" s="7" t="s">
        <v>101</v>
      </c>
      <c r="B108" s="10">
        <v>-4500</v>
      </c>
      <c r="C108" s="10">
        <v>-9000</v>
      </c>
      <c r="D108" s="10"/>
      <c r="E108" s="10"/>
      <c r="F108" s="13">
        <f t="shared" si="2"/>
        <v>-13500</v>
      </c>
      <c r="G108" s="10">
        <v>-13460.8</v>
      </c>
      <c r="H108" s="10">
        <v>-13460.8</v>
      </c>
      <c r="I108" s="10">
        <v>-21833</v>
      </c>
    </row>
    <row r="109" spans="1:9" ht="15" x14ac:dyDescent="0.25">
      <c r="A109" s="7" t="s">
        <v>102</v>
      </c>
      <c r="B109" s="10">
        <v>-20000</v>
      </c>
      <c r="C109" s="10">
        <v>-40000</v>
      </c>
      <c r="D109" s="10"/>
      <c r="E109" s="10"/>
      <c r="F109" s="13">
        <f t="shared" si="2"/>
        <v>-60000</v>
      </c>
      <c r="G109" s="10">
        <v>-69627.100000000006</v>
      </c>
      <c r="H109" s="10">
        <v>-69627.100000000006</v>
      </c>
      <c r="I109" s="10">
        <v>-107364.69</v>
      </c>
    </row>
    <row r="110" spans="1:9" ht="15" x14ac:dyDescent="0.25">
      <c r="A110" s="7" t="s">
        <v>103</v>
      </c>
      <c r="B110" s="10">
        <v>-2500</v>
      </c>
      <c r="C110" s="10"/>
      <c r="D110" s="10"/>
      <c r="E110" s="10">
        <v>-1000</v>
      </c>
      <c r="F110" s="13">
        <f t="shared" si="2"/>
        <v>-3500</v>
      </c>
      <c r="G110" s="10">
        <v>-3330.82</v>
      </c>
      <c r="H110" s="10">
        <v>-3330.82</v>
      </c>
      <c r="I110" s="10">
        <v>-9238.7099999999991</v>
      </c>
    </row>
    <row r="111" spans="1:9" ht="15" x14ac:dyDescent="0.25">
      <c r="A111" s="7" t="s">
        <v>104</v>
      </c>
      <c r="B111" s="10">
        <v>-6000</v>
      </c>
      <c r="C111" s="10"/>
      <c r="D111" s="10"/>
      <c r="E111" s="10"/>
      <c r="F111" s="13">
        <f t="shared" si="2"/>
        <v>-6000</v>
      </c>
      <c r="G111" s="10">
        <v>-6000</v>
      </c>
      <c r="H111" s="10">
        <v>-6000</v>
      </c>
      <c r="I111" s="10">
        <v>-650</v>
      </c>
    </row>
    <row r="112" spans="1:9" ht="15" x14ac:dyDescent="0.25">
      <c r="A112" s="7" t="s">
        <v>105</v>
      </c>
      <c r="B112" s="10">
        <v>-13000</v>
      </c>
      <c r="C112" s="10">
        <v>-20000</v>
      </c>
      <c r="D112" s="10"/>
      <c r="E112" s="10"/>
      <c r="F112" s="13">
        <f t="shared" si="2"/>
        <v>-33000</v>
      </c>
      <c r="G112" s="10">
        <v>-16735</v>
      </c>
      <c r="H112" s="10">
        <v>-16735</v>
      </c>
      <c r="I112" s="10">
        <v>-23290</v>
      </c>
    </row>
    <row r="113" spans="1:9" ht="15" x14ac:dyDescent="0.25">
      <c r="A113" s="7" t="s">
        <v>106</v>
      </c>
      <c r="B113" s="10">
        <v>-5400</v>
      </c>
      <c r="C113" s="10"/>
      <c r="D113" s="10"/>
      <c r="E113" s="10"/>
      <c r="F113" s="13">
        <f t="shared" si="2"/>
        <v>-5400</v>
      </c>
      <c r="G113" s="10">
        <v>0</v>
      </c>
      <c r="H113" s="10">
        <v>0</v>
      </c>
      <c r="I113" s="10">
        <v>0</v>
      </c>
    </row>
    <row r="114" spans="1:9" ht="15" x14ac:dyDescent="0.25">
      <c r="A114" s="7" t="s">
        <v>107</v>
      </c>
      <c r="B114" s="10">
        <v>-19000</v>
      </c>
      <c r="C114" s="10"/>
      <c r="D114" s="10"/>
      <c r="E114" s="10"/>
      <c r="F114" s="13">
        <f t="shared" si="2"/>
        <v>-19000</v>
      </c>
      <c r="G114" s="10">
        <v>-5400</v>
      </c>
      <c r="H114" s="10">
        <v>-5400</v>
      </c>
      <c r="I114" s="10">
        <v>-7400</v>
      </c>
    </row>
    <row r="115" spans="1:9" ht="15" x14ac:dyDescent="0.25">
      <c r="A115" s="7" t="s">
        <v>108</v>
      </c>
      <c r="C115" s="10"/>
      <c r="D115" s="10"/>
      <c r="E115" s="10">
        <v>-23000</v>
      </c>
      <c r="F115" s="16">
        <f t="shared" si="2"/>
        <v>-23000</v>
      </c>
      <c r="G115" s="10">
        <v>-40786</v>
      </c>
      <c r="H115" s="10">
        <v>-40786</v>
      </c>
      <c r="I115" s="10">
        <v>-43667</v>
      </c>
    </row>
    <row r="116" spans="1:9" ht="15" x14ac:dyDescent="0.25">
      <c r="A116" s="7" t="s">
        <v>109</v>
      </c>
      <c r="B116" s="10">
        <v>-250</v>
      </c>
      <c r="C116" s="10">
        <v>-150</v>
      </c>
      <c r="D116" s="10"/>
      <c r="E116" s="10"/>
      <c r="F116" s="16">
        <f t="shared" si="2"/>
        <v>-400</v>
      </c>
      <c r="G116" s="10">
        <v>-176.48</v>
      </c>
      <c r="H116" s="10">
        <v>-176.48</v>
      </c>
      <c r="I116" s="10">
        <v>-1217.4000000000001</v>
      </c>
    </row>
    <row r="117" spans="1:9" ht="15" x14ac:dyDescent="0.25">
      <c r="A117" s="7" t="s">
        <v>110</v>
      </c>
      <c r="C117" s="10">
        <v>-3800</v>
      </c>
      <c r="D117" s="10"/>
      <c r="E117" s="10">
        <v>-5200</v>
      </c>
      <c r="F117" s="16">
        <f t="shared" si="2"/>
        <v>-9000</v>
      </c>
      <c r="G117" s="10">
        <v>-9164.34</v>
      </c>
      <c r="H117" s="10">
        <v>-9164.34</v>
      </c>
      <c r="I117" s="10">
        <v>0</v>
      </c>
    </row>
    <row r="118" spans="1:9" ht="15" x14ac:dyDescent="0.25">
      <c r="A118" s="7" t="s">
        <v>111</v>
      </c>
      <c r="C118" s="10"/>
      <c r="D118" s="10"/>
      <c r="E118" s="10"/>
      <c r="F118" s="16">
        <f t="shared" si="2"/>
        <v>0</v>
      </c>
      <c r="G118" s="10">
        <v>0</v>
      </c>
      <c r="H118" s="10">
        <v>0</v>
      </c>
      <c r="I118" s="10">
        <v>0</v>
      </c>
    </row>
    <row r="119" spans="1:9" ht="15" x14ac:dyDescent="0.25">
      <c r="A119" s="7" t="s">
        <v>112</v>
      </c>
      <c r="C119" s="10"/>
      <c r="D119" s="10"/>
      <c r="E119" s="10">
        <v>-50000</v>
      </c>
      <c r="F119" s="16">
        <f t="shared" si="2"/>
        <v>-50000</v>
      </c>
      <c r="G119" s="10">
        <v>-49002</v>
      </c>
      <c r="H119" s="10">
        <v>-49002</v>
      </c>
      <c r="I119" s="10">
        <v>-58027.58</v>
      </c>
    </row>
    <row r="120" spans="1:9" ht="15" x14ac:dyDescent="0.25">
      <c r="A120" s="7" t="s">
        <v>131</v>
      </c>
      <c r="B120" s="14">
        <f t="shared" ref="B120:C120" si="3">SUM(B58:B119)</f>
        <v>-296400</v>
      </c>
      <c r="C120" s="14">
        <f t="shared" si="3"/>
        <v>-647600</v>
      </c>
      <c r="D120" s="14">
        <f t="shared" ref="D120" si="4">SUM(D58:D119)</f>
        <v>0</v>
      </c>
      <c r="E120" s="14">
        <f t="shared" ref="E120" si="5">SUM(E58:E119)</f>
        <v>-194000</v>
      </c>
      <c r="F120" s="17">
        <f t="shared" si="2"/>
        <v>-1138000</v>
      </c>
      <c r="G120" s="10">
        <f>SUM(G58:G119)</f>
        <v>-796077.6399999999</v>
      </c>
      <c r="H120" s="10">
        <f>SUM(H58:H119)</f>
        <v>-796077.6399999999</v>
      </c>
      <c r="I120" s="10">
        <f>SUM(I58:I119)</f>
        <v>-1903410.52</v>
      </c>
    </row>
    <row r="121" spans="1:9" ht="15" x14ac:dyDescent="0.25">
      <c r="A121" s="7"/>
      <c r="C121" s="10"/>
      <c r="D121" s="10"/>
      <c r="E121" s="10"/>
      <c r="F121" s="16">
        <f t="shared" si="2"/>
        <v>0</v>
      </c>
      <c r="G121" s="10"/>
      <c r="H121" s="10"/>
      <c r="I121" s="10"/>
    </row>
    <row r="122" spans="1:9" ht="15" x14ac:dyDescent="0.25">
      <c r="A122" s="7" t="s">
        <v>113</v>
      </c>
      <c r="B122" s="14">
        <f>(B55+B120)</f>
        <v>37880</v>
      </c>
      <c r="C122" s="14">
        <f t="shared" ref="C122:I122" si="6">(C55+C120)</f>
        <v>1900</v>
      </c>
      <c r="D122" s="14">
        <f t="shared" si="6"/>
        <v>0</v>
      </c>
      <c r="E122" s="14">
        <f t="shared" si="6"/>
        <v>67900</v>
      </c>
      <c r="F122" s="5">
        <f t="shared" si="6"/>
        <v>107680</v>
      </c>
      <c r="G122" s="14">
        <f t="shared" si="6"/>
        <v>229673.08000000007</v>
      </c>
      <c r="H122" s="14">
        <f t="shared" si="6"/>
        <v>229673.08000000007</v>
      </c>
      <c r="I122" s="14">
        <f t="shared" si="6"/>
        <v>262399.77</v>
      </c>
    </row>
    <row r="123" spans="1:9" ht="15" x14ac:dyDescent="0.25">
      <c r="A123" s="7"/>
      <c r="C123" s="10"/>
      <c r="D123" s="10"/>
      <c r="E123" s="10"/>
      <c r="F123" s="16">
        <f t="shared" ref="F123:F136" si="7">SUM(B123:E123)</f>
        <v>0</v>
      </c>
      <c r="G123" s="10"/>
      <c r="H123" s="10"/>
      <c r="I123" s="10"/>
    </row>
    <row r="124" spans="1:9" ht="15" x14ac:dyDescent="0.25">
      <c r="A124" s="7" t="s">
        <v>114</v>
      </c>
      <c r="C124" s="10"/>
      <c r="D124" s="10"/>
      <c r="E124" s="10"/>
      <c r="F124" s="16">
        <f t="shared" si="7"/>
        <v>0</v>
      </c>
      <c r="G124" s="10"/>
      <c r="H124" s="10"/>
      <c r="I124" s="10"/>
    </row>
    <row r="125" spans="1:9" ht="15" x14ac:dyDescent="0.25">
      <c r="A125" s="7" t="s">
        <v>115</v>
      </c>
      <c r="C125" s="10"/>
      <c r="D125" s="10"/>
      <c r="E125" s="10">
        <v>8000</v>
      </c>
      <c r="F125" s="16">
        <f>SUM(B125:E125)</f>
        <v>8000</v>
      </c>
      <c r="G125" s="10">
        <v>7793.52</v>
      </c>
      <c r="H125" s="10">
        <v>7793.52</v>
      </c>
      <c r="I125" s="10">
        <v>12807.73</v>
      </c>
    </row>
    <row r="126" spans="1:9" ht="15" x14ac:dyDescent="0.25">
      <c r="A126" s="7" t="s">
        <v>116</v>
      </c>
      <c r="C126" s="10"/>
      <c r="D126" s="10"/>
      <c r="E126" s="10"/>
      <c r="F126" s="16">
        <f t="shared" ref="F126:F130" si="8">SUM(B126:E126)</f>
        <v>0</v>
      </c>
      <c r="G126" s="10">
        <v>0</v>
      </c>
      <c r="H126" s="10">
        <v>0</v>
      </c>
      <c r="I126" s="10">
        <v>65</v>
      </c>
    </row>
    <row r="127" spans="1:9" ht="15" x14ac:dyDescent="0.25">
      <c r="A127" s="7" t="s">
        <v>117</v>
      </c>
      <c r="C127" s="10"/>
      <c r="D127" s="10"/>
      <c r="E127" s="10"/>
      <c r="F127" s="16">
        <f t="shared" si="8"/>
        <v>0</v>
      </c>
      <c r="G127" s="10">
        <v>140</v>
      </c>
      <c r="H127" s="10">
        <v>140</v>
      </c>
      <c r="I127" s="10">
        <v>65</v>
      </c>
    </row>
    <row r="128" spans="1:9" ht="15" x14ac:dyDescent="0.25">
      <c r="A128" s="7" t="s">
        <v>118</v>
      </c>
      <c r="C128" s="10"/>
      <c r="D128" s="10"/>
      <c r="E128" s="10">
        <v>-45000</v>
      </c>
      <c r="F128" s="16">
        <f t="shared" si="8"/>
        <v>-45000</v>
      </c>
      <c r="G128" s="10">
        <v>-45879</v>
      </c>
      <c r="H128" s="10">
        <v>-45879</v>
      </c>
      <c r="I128" s="10">
        <v>0</v>
      </c>
    </row>
    <row r="129" spans="1:9" ht="15" x14ac:dyDescent="0.25">
      <c r="A129" s="7" t="s">
        <v>119</v>
      </c>
      <c r="C129" s="10"/>
      <c r="D129" s="10"/>
      <c r="E129" s="10"/>
      <c r="F129" s="16">
        <f t="shared" si="8"/>
        <v>0</v>
      </c>
      <c r="G129" s="10">
        <v>0</v>
      </c>
      <c r="H129" s="10">
        <v>0</v>
      </c>
      <c r="I129" s="10">
        <v>-12797.93</v>
      </c>
    </row>
    <row r="130" spans="1:9" ht="15" x14ac:dyDescent="0.25">
      <c r="A130" s="7" t="s">
        <v>120</v>
      </c>
      <c r="C130" s="10"/>
      <c r="D130" s="10"/>
      <c r="E130" s="10"/>
      <c r="F130" s="16">
        <f t="shared" si="8"/>
        <v>0</v>
      </c>
      <c r="G130" s="10">
        <v>-47.98</v>
      </c>
      <c r="H130" s="10">
        <v>-47.98</v>
      </c>
      <c r="I130" s="10">
        <v>0</v>
      </c>
    </row>
    <row r="131" spans="1:9" ht="15" x14ac:dyDescent="0.25">
      <c r="A131" s="7"/>
      <c r="C131" s="10"/>
      <c r="D131" s="10"/>
      <c r="E131" s="10"/>
      <c r="F131" s="16">
        <f>SUM(F124:F130)</f>
        <v>-37000</v>
      </c>
      <c r="G131" s="10">
        <v>-37993.46</v>
      </c>
      <c r="H131" s="10">
        <v>-37993.46</v>
      </c>
      <c r="I131" s="10">
        <v>139.80000000000001</v>
      </c>
    </row>
    <row r="132" spans="1:9" ht="15" x14ac:dyDescent="0.25">
      <c r="A132" s="7"/>
      <c r="C132" s="10"/>
      <c r="D132" s="10"/>
      <c r="E132" s="10"/>
      <c r="F132" s="16">
        <f t="shared" si="7"/>
        <v>0</v>
      </c>
      <c r="G132" s="10"/>
      <c r="H132" s="10"/>
      <c r="I132" s="10"/>
    </row>
    <row r="133" spans="1:9" ht="15" x14ac:dyDescent="0.25">
      <c r="A133" s="7" t="s">
        <v>121</v>
      </c>
      <c r="C133" s="10"/>
      <c r="D133" s="10"/>
      <c r="E133" s="10"/>
      <c r="F133" s="16">
        <f>F122+F131</f>
        <v>70680</v>
      </c>
      <c r="G133" s="10">
        <v>191679.62</v>
      </c>
      <c r="H133" s="10">
        <v>191679.62</v>
      </c>
      <c r="I133" s="10">
        <v>262539.57</v>
      </c>
    </row>
    <row r="134" spans="1:9" ht="15" x14ac:dyDescent="0.25">
      <c r="A134" s="7"/>
      <c r="C134" s="10"/>
      <c r="D134" s="10"/>
      <c r="E134" s="10"/>
      <c r="F134" s="16">
        <f t="shared" si="7"/>
        <v>0</v>
      </c>
      <c r="G134" s="10"/>
      <c r="H134" s="10"/>
      <c r="I134" s="10"/>
    </row>
    <row r="135" spans="1:9" ht="15" x14ac:dyDescent="0.25">
      <c r="A135" s="7" t="s">
        <v>122</v>
      </c>
      <c r="C135" s="10"/>
      <c r="D135" s="10"/>
      <c r="E135" s="10"/>
      <c r="F135" s="16">
        <f>F133</f>
        <v>70680</v>
      </c>
      <c r="G135" s="10">
        <v>191679.62</v>
      </c>
      <c r="H135" s="10">
        <v>191679.62</v>
      </c>
      <c r="I135" s="10">
        <v>262539.57</v>
      </c>
    </row>
    <row r="136" spans="1:9" ht="15" x14ac:dyDescent="0.25">
      <c r="A136" s="7"/>
      <c r="C136" s="10"/>
      <c r="D136" s="10"/>
      <c r="E136" s="10"/>
      <c r="F136" s="16">
        <f t="shared" si="7"/>
        <v>0</v>
      </c>
      <c r="G136" s="10"/>
      <c r="H136" s="10"/>
      <c r="I136" s="10"/>
    </row>
    <row r="137" spans="1:9" ht="15" x14ac:dyDescent="0.25">
      <c r="A137" s="7" t="s">
        <v>123</v>
      </c>
      <c r="C137" s="10"/>
      <c r="D137" s="10"/>
      <c r="E137" s="10"/>
      <c r="F137" s="17">
        <f>F135</f>
        <v>70680</v>
      </c>
      <c r="G137" s="14">
        <v>191679.62</v>
      </c>
      <c r="H137" s="14">
        <v>191679.62</v>
      </c>
      <c r="I137" s="14">
        <v>262539.57</v>
      </c>
    </row>
  </sheetData>
  <autoFilter ref="A1:A137"/>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5"/>
  <sheetViews>
    <sheetView topLeftCell="O7" workbookViewId="0">
      <selection activeCell="R11" sqref="R11:R45"/>
    </sheetView>
  </sheetViews>
  <sheetFormatPr baseColWidth="10" defaultRowHeight="12.75" x14ac:dyDescent="0.2"/>
  <sheetData>
    <row r="2" spans="1:15" x14ac:dyDescent="0.2">
      <c r="A2" t="s">
        <v>128</v>
      </c>
    </row>
    <row r="5" spans="1:15" x14ac:dyDescent="0.2">
      <c r="O5" t="s">
        <v>128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Resultatrapport_20181128</vt:lpstr>
      <vt:lpstr>Ark1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Marius Johansen</dc:creator>
  <cp:lastModifiedBy>Sandra Hallen</cp:lastModifiedBy>
  <dcterms:created xsi:type="dcterms:W3CDTF">2018-11-28T09:18:38Z</dcterms:created>
  <dcterms:modified xsi:type="dcterms:W3CDTF">2019-03-03T17:21:13Z</dcterms:modified>
</cp:coreProperties>
</file>