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11475"/>
  </bookViews>
  <sheets>
    <sheet name="Oktober 2016" sheetId="1" r:id="rId1"/>
  </sheets>
  <calcPr calcId="171027"/>
</workbook>
</file>

<file path=xl/calcChain.xml><?xml version="1.0" encoding="utf-8"?>
<calcChain xmlns="http://schemas.openxmlformats.org/spreadsheetml/2006/main">
  <c r="K83" i="1" l="1"/>
  <c r="K81" i="1"/>
  <c r="K55" i="1"/>
  <c r="K30" i="1"/>
  <c r="K27" i="1"/>
  <c r="K25" i="1"/>
  <c r="K22" i="1"/>
  <c r="K8" i="1"/>
  <c r="K7" i="1"/>
  <c r="G85" i="1" l="1"/>
  <c r="G34" i="1"/>
  <c r="G87" i="1" l="1"/>
  <c r="E85" i="1"/>
  <c r="E34" i="1"/>
  <c r="K34" i="1" s="1"/>
  <c r="G92" i="1" l="1"/>
  <c r="K92" i="1" s="1"/>
  <c r="K87" i="1"/>
  <c r="C34" i="1"/>
  <c r="I34" i="1"/>
  <c r="C85" i="1"/>
  <c r="I85" i="1"/>
  <c r="K85" i="1" s="1"/>
</calcChain>
</file>

<file path=xl/sharedStrings.xml><?xml version="1.0" encoding="utf-8"?>
<sst xmlns="http://schemas.openxmlformats.org/spreadsheetml/2006/main" count="107" uniqueCount="96">
  <si>
    <t>Kontonr</t>
  </si>
  <si>
    <t>Kontonavn</t>
  </si>
  <si>
    <t>Salgsinntekter, uttak, avg. pliktig</t>
  </si>
  <si>
    <t>Salgsinntekter, materiell avg. pliktig</t>
  </si>
  <si>
    <t>Sponsor/samarbeidsavtaler avgiftspliktig</t>
  </si>
  <si>
    <t>Salgsinntekter, kiosk, avgiftsfritt</t>
  </si>
  <si>
    <t>Billettinntekter</t>
  </si>
  <si>
    <t>Sponsorbevis</t>
  </si>
  <si>
    <t>Offentlig tilskudd/refusjon</t>
  </si>
  <si>
    <t>Andre tilskudd</t>
  </si>
  <si>
    <t>Grasrotandel</t>
  </si>
  <si>
    <t>Leieinntekt fast eiendom, utenfor avgiftsområdet</t>
  </si>
  <si>
    <t>Treningsavgifter</t>
  </si>
  <si>
    <t>Overgangsgebyrer</t>
  </si>
  <si>
    <t>Egenandeler</t>
  </si>
  <si>
    <t>Dugnad</t>
  </si>
  <si>
    <t>Bingo</t>
  </si>
  <si>
    <t>Bingo - kioskinntekter</t>
  </si>
  <si>
    <t>Startkontigenter og påmeldingsavgifter</t>
  </si>
  <si>
    <t>Reiseutgifter egne utøvere</t>
  </si>
  <si>
    <t>Andre utgifter arrangement borte</t>
  </si>
  <si>
    <t>Stevneutgifter</t>
  </si>
  <si>
    <t>Dommerutgifter</t>
  </si>
  <si>
    <t>Utdanning trenere, ledere, dommere</t>
  </si>
  <si>
    <t>Skader, medisiner</t>
  </si>
  <si>
    <t>Treningsutgifter</t>
  </si>
  <si>
    <t>Samlinger</t>
  </si>
  <si>
    <t>Rekvisita/kontorutstyr</t>
  </si>
  <si>
    <t>Innkjøp av varer for videresalg</t>
  </si>
  <si>
    <t>Lønn til ansatte</t>
  </si>
  <si>
    <t>Flomlys fotballbanen</t>
  </si>
  <si>
    <t>Renovasjon, vann, avløp vedr. lokaler</t>
  </si>
  <si>
    <t>Lys, varme vedr. lokaler</t>
  </si>
  <si>
    <t>Renhold av lokaler</t>
  </si>
  <si>
    <t>Driftsmateriale</t>
  </si>
  <si>
    <t>Reparasjon og vedlikehold bygninger</t>
  </si>
  <si>
    <t>Reparasjon og vedlikehold utstyr</t>
  </si>
  <si>
    <t>Rep. og vedlikehold idrettsanlegg</t>
  </si>
  <si>
    <t>Kontorrekvisita</t>
  </si>
  <si>
    <t>Møte, kurs, oppdatering og lignende</t>
  </si>
  <si>
    <t>Telefon</t>
  </si>
  <si>
    <t>Porto</t>
  </si>
  <si>
    <t>Drivstoff, transportmidler</t>
  </si>
  <si>
    <t>Bilgodtgjørelse, oppgavepliktig</t>
  </si>
  <si>
    <t>Passasjertillegg</t>
  </si>
  <si>
    <t>Salgskostnad kiosk</t>
  </si>
  <si>
    <t>Utgifter bingo</t>
  </si>
  <si>
    <t>Bingo - innkjøp kiosk</t>
  </si>
  <si>
    <t>Reklamekostnad</t>
  </si>
  <si>
    <t>Utgifter dugnad</t>
  </si>
  <si>
    <t>Medlemskontingent</t>
  </si>
  <si>
    <t>Gaver/premier, fradragsberettiget</t>
  </si>
  <si>
    <t>Sosiale arrangement for egne medlemmer</t>
  </si>
  <si>
    <t>Tilskudd særkretser</t>
  </si>
  <si>
    <t>Forsikringspremie</t>
  </si>
  <si>
    <t>Andel til hovedlaget</t>
  </si>
  <si>
    <t>Renteinntekt, skattefri</t>
  </si>
  <si>
    <t>Annen finanskostnad</t>
  </si>
  <si>
    <t>A-laget</t>
  </si>
  <si>
    <t>Aldersbestemt</t>
  </si>
  <si>
    <t>Ufordelt</t>
  </si>
  <si>
    <t>Samlet</t>
  </si>
  <si>
    <t>Sum driftsinntekter</t>
  </si>
  <si>
    <t>Sum driftskostnader</t>
  </si>
  <si>
    <t>Sum driftsresultat</t>
  </si>
  <si>
    <t>Årsresultat</t>
  </si>
  <si>
    <t>Tilskudd Norway Cup</t>
  </si>
  <si>
    <t>Salg rabattkort</t>
  </si>
  <si>
    <t>Utgifter Norway Cup</t>
  </si>
  <si>
    <t>Salg materiell/utstyr</t>
  </si>
  <si>
    <t>Påmeldingsavgifter</t>
  </si>
  <si>
    <t>Utgifter sponsorbevis</t>
  </si>
  <si>
    <t>Treningsavgifter baneanlegg</t>
  </si>
  <si>
    <t>Stevneinntekter</t>
  </si>
  <si>
    <t>Lotterier</t>
  </si>
  <si>
    <t>Gaver og bidrag</t>
  </si>
  <si>
    <t>Frakt, transport ved vareforsendelser</t>
  </si>
  <si>
    <t>Sponsorkostnader</t>
  </si>
  <si>
    <t>Leieinntekt andre varige driftsmidler</t>
  </si>
  <si>
    <t>Overgangsvederlag</t>
  </si>
  <si>
    <t>Inventar</t>
  </si>
  <si>
    <t>Loppemarked</t>
  </si>
  <si>
    <t>Regnskap 16</t>
  </si>
  <si>
    <t>Damelaget</t>
  </si>
  <si>
    <t>Omk. Buypass</t>
  </si>
  <si>
    <t>Annen kontorkostnad</t>
  </si>
  <si>
    <t>Data/EDB kostnad</t>
  </si>
  <si>
    <t>Utgifter lotter</t>
  </si>
  <si>
    <t>overskudd</t>
  </si>
  <si>
    <t>underskudd</t>
  </si>
  <si>
    <t>Målkontrakter</t>
  </si>
  <si>
    <t>Fotballgruppa pr. 30.06.2016 med årsbudsjett</t>
  </si>
  <si>
    <t>Tilskudd særforbund</t>
  </si>
  <si>
    <t xml:space="preserve"> </t>
  </si>
  <si>
    <t>Budsjett 2017</t>
  </si>
  <si>
    <t>Provisjonsinntekter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</si>
</sst>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10"/>
      <name val="Arial"/>
    </font>
    <font>
      <sz val="10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4" fontId="0" fillId="2" borderId="0" xfId="0" applyNumberFormat="1" applyFill="1"/>
    <xf numFmtId="0" fontId="2" fillId="2" borderId="0" xfId="0" applyFont="1" applyFill="1"/>
    <xf numFmtId="0" fontId="1" fillId="0" borderId="0" xfId="0" applyFont="1"/>
    <xf numFmtId="0" fontId="3" fillId="2" borderId="0" xfId="0" applyFont="1" applyFill="1"/>
    <xf numFmtId="0" fontId="4" fillId="0" borderId="0" xfId="0" applyFont="1"/>
    <xf numFmtId="0" fontId="4" fillId="2" borderId="0" xfId="0" applyFont="1" applyFill="1"/>
    <xf numFmtId="4" fontId="5" fillId="0" borderId="0" xfId="0" applyNumberFormat="1" applyFont="1"/>
    <xf numFmtId="4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/>
    <xf numFmtId="4" fontId="0" fillId="3" borderId="0" xfId="0" applyNumberFormat="1" applyFill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topLeftCell="B32" workbookViewId="0">
      <selection activeCell="I49" sqref="I49"/>
    </sheetView>
  </sheetViews>
  <sheetFormatPr baseColWidth="10" defaultColWidth="11.42578125" defaultRowHeight="12.75" x14ac:dyDescent="0.2"/>
  <cols>
    <col min="2" max="2" width="41" bestFit="1" customWidth="1"/>
    <col min="4" max="6" width="13.85546875" bestFit="1" customWidth="1"/>
    <col min="7" max="7" width="13.85546875" style="9" customWidth="1"/>
    <col min="8" max="8" width="13.85546875" customWidth="1"/>
    <col min="10" max="10" width="13.85546875" bestFit="1" customWidth="1"/>
    <col min="11" max="11" width="12.28515625" bestFit="1" customWidth="1"/>
    <col min="12" max="12" width="13.85546875" bestFit="1" customWidth="1"/>
  </cols>
  <sheetData>
    <row r="1" spans="1:12" x14ac:dyDescent="0.2">
      <c r="B1" t="s">
        <v>91</v>
      </c>
      <c r="G1" s="7"/>
    </row>
    <row r="2" spans="1:12" x14ac:dyDescent="0.2">
      <c r="C2" t="s">
        <v>94</v>
      </c>
      <c r="E2" t="s">
        <v>94</v>
      </c>
      <c r="G2" s="14" t="s">
        <v>94</v>
      </c>
    </row>
    <row r="3" spans="1:12" x14ac:dyDescent="0.2">
      <c r="A3" t="s">
        <v>0</v>
      </c>
      <c r="B3" t="s">
        <v>1</v>
      </c>
      <c r="C3" s="6" t="s">
        <v>58</v>
      </c>
      <c r="D3" t="s">
        <v>82</v>
      </c>
      <c r="E3" s="6" t="s">
        <v>59</v>
      </c>
      <c r="F3" t="s">
        <v>82</v>
      </c>
      <c r="G3" s="8" t="s">
        <v>83</v>
      </c>
      <c r="H3" t="s">
        <v>82</v>
      </c>
      <c r="I3" s="6" t="s">
        <v>60</v>
      </c>
      <c r="J3" t="s">
        <v>82</v>
      </c>
      <c r="K3" s="6" t="s">
        <v>61</v>
      </c>
      <c r="L3" t="s">
        <v>82</v>
      </c>
    </row>
    <row r="4" spans="1:12" x14ac:dyDescent="0.2">
      <c r="C4" s="3"/>
      <c r="E4" s="3"/>
      <c r="G4" s="10"/>
      <c r="I4" s="3"/>
      <c r="K4" s="3"/>
    </row>
    <row r="5" spans="1:12" x14ac:dyDescent="0.2">
      <c r="A5">
        <v>3000</v>
      </c>
      <c r="B5" t="s">
        <v>2</v>
      </c>
      <c r="C5" s="4">
        <v>-5000</v>
      </c>
      <c r="D5" s="1">
        <v>0</v>
      </c>
      <c r="E5" s="5">
        <v>0</v>
      </c>
      <c r="F5" s="1">
        <v>0</v>
      </c>
      <c r="G5" s="15">
        <v>0</v>
      </c>
      <c r="H5" s="1">
        <v>0</v>
      </c>
      <c r="I5" s="5">
        <v>0</v>
      </c>
      <c r="J5" s="1">
        <v>0</v>
      </c>
      <c r="K5" s="5">
        <v>-5000</v>
      </c>
      <c r="L5" s="1">
        <v>0</v>
      </c>
    </row>
    <row r="6" spans="1:12" x14ac:dyDescent="0.2">
      <c r="A6">
        <v>3010</v>
      </c>
      <c r="B6" t="s">
        <v>3</v>
      </c>
      <c r="C6" s="4">
        <v>0</v>
      </c>
      <c r="D6" s="1">
        <v>-160</v>
      </c>
      <c r="E6" s="5">
        <v>0</v>
      </c>
      <c r="F6" s="2">
        <v>0</v>
      </c>
      <c r="G6" s="16">
        <v>0</v>
      </c>
      <c r="H6" s="2">
        <v>0</v>
      </c>
      <c r="I6" s="4">
        <v>-4000</v>
      </c>
      <c r="J6" s="2">
        <v>-6358.4</v>
      </c>
      <c r="K6" s="4">
        <v>-4000</v>
      </c>
      <c r="L6" s="1">
        <v>-6518.4</v>
      </c>
    </row>
    <row r="7" spans="1:12" x14ac:dyDescent="0.2">
      <c r="A7">
        <v>3020</v>
      </c>
      <c r="B7" t="s">
        <v>4</v>
      </c>
      <c r="C7" s="4">
        <v>-150000</v>
      </c>
      <c r="D7" s="1">
        <v>-152000</v>
      </c>
      <c r="E7" s="5">
        <v>0</v>
      </c>
      <c r="F7" s="1">
        <v>0</v>
      </c>
      <c r="G7" s="15">
        <v>-70000</v>
      </c>
      <c r="H7" s="1">
        <v>-70400</v>
      </c>
      <c r="I7" s="5">
        <v>-10000</v>
      </c>
      <c r="J7" s="1">
        <v>-10000</v>
      </c>
      <c r="K7" s="5">
        <f>SUM(C7+E7+G7+I7)</f>
        <v>-230000</v>
      </c>
      <c r="L7" s="1">
        <v>-232400</v>
      </c>
    </row>
    <row r="8" spans="1:12" x14ac:dyDescent="0.2">
      <c r="A8">
        <v>3100</v>
      </c>
      <c r="B8" t="s">
        <v>5</v>
      </c>
      <c r="C8" s="4">
        <v>-20000</v>
      </c>
      <c r="D8" s="1">
        <v>-42593</v>
      </c>
      <c r="E8" s="5">
        <v>-42000</v>
      </c>
      <c r="F8" s="1">
        <v>-45238</v>
      </c>
      <c r="G8" s="15">
        <v>-20000</v>
      </c>
      <c r="H8" s="1">
        <v>-17660</v>
      </c>
      <c r="I8" s="5">
        <v>0</v>
      </c>
      <c r="J8" s="1">
        <v>0</v>
      </c>
      <c r="K8" s="5">
        <f>SUM(C8+E8+G8+I8)</f>
        <v>-82000</v>
      </c>
      <c r="L8" s="1">
        <v>-105491</v>
      </c>
    </row>
    <row r="9" spans="1:12" x14ac:dyDescent="0.2">
      <c r="A9">
        <v>3110</v>
      </c>
      <c r="B9" t="s">
        <v>69</v>
      </c>
      <c r="C9" s="4">
        <v>0</v>
      </c>
      <c r="D9" s="1">
        <v>-22000</v>
      </c>
      <c r="E9" s="5">
        <v>0</v>
      </c>
      <c r="F9" s="1">
        <v>-510</v>
      </c>
      <c r="G9" s="15">
        <v>0</v>
      </c>
      <c r="H9" s="1">
        <v>0</v>
      </c>
      <c r="I9" s="5">
        <v>0</v>
      </c>
      <c r="J9" s="1">
        <v>0</v>
      </c>
      <c r="K9" s="5">
        <v>0</v>
      </c>
      <c r="L9" s="1">
        <v>-22510</v>
      </c>
    </row>
    <row r="10" spans="1:12" x14ac:dyDescent="0.2">
      <c r="A10">
        <v>3320</v>
      </c>
      <c r="B10" t="s">
        <v>73</v>
      </c>
      <c r="C10" s="4">
        <v>0</v>
      </c>
      <c r="D10" s="1">
        <v>0</v>
      </c>
      <c r="E10" s="5">
        <v>0</v>
      </c>
      <c r="F10" s="1">
        <v>0</v>
      </c>
      <c r="G10" s="15">
        <v>0</v>
      </c>
      <c r="H10" s="1">
        <v>0</v>
      </c>
      <c r="I10" s="5">
        <v>0</v>
      </c>
      <c r="J10" s="1">
        <v>0</v>
      </c>
      <c r="K10" s="5">
        <v>0</v>
      </c>
      <c r="L10" s="1">
        <v>0</v>
      </c>
    </row>
    <row r="11" spans="1:12" x14ac:dyDescent="0.2">
      <c r="A11">
        <v>3330</v>
      </c>
      <c r="B11" t="s">
        <v>6</v>
      </c>
      <c r="C11" s="4">
        <v>-20000</v>
      </c>
      <c r="D11" s="1">
        <v>-12990</v>
      </c>
      <c r="E11" s="5">
        <v>0</v>
      </c>
      <c r="F11" s="1">
        <v>0</v>
      </c>
      <c r="G11" s="15">
        <v>0</v>
      </c>
      <c r="H11" s="1">
        <v>0</v>
      </c>
      <c r="I11" s="5">
        <v>0</v>
      </c>
      <c r="J11" s="1">
        <v>0</v>
      </c>
      <c r="K11" s="5">
        <v>-20000</v>
      </c>
      <c r="L11" s="1">
        <v>-12900</v>
      </c>
    </row>
    <row r="12" spans="1:12" x14ac:dyDescent="0.2">
      <c r="A12">
        <v>3340</v>
      </c>
      <c r="B12" t="s">
        <v>70</v>
      </c>
      <c r="C12" s="4">
        <v>-5000</v>
      </c>
      <c r="D12" s="1">
        <v>0</v>
      </c>
      <c r="E12" s="5">
        <v>0</v>
      </c>
      <c r="F12" s="1">
        <v>0</v>
      </c>
      <c r="G12" s="15">
        <v>0</v>
      </c>
      <c r="H12" s="1">
        <v>0</v>
      </c>
      <c r="I12" s="5">
        <v>0</v>
      </c>
      <c r="J12" s="1">
        <v>0</v>
      </c>
      <c r="K12" s="5">
        <v>-5000</v>
      </c>
      <c r="L12" s="1">
        <v>0</v>
      </c>
    </row>
    <row r="13" spans="1:12" x14ac:dyDescent="0.2">
      <c r="A13">
        <v>3350</v>
      </c>
      <c r="B13" t="s">
        <v>7</v>
      </c>
      <c r="C13" s="4">
        <v>-50000</v>
      </c>
      <c r="D13" s="1">
        <v>-56501</v>
      </c>
      <c r="E13" s="5">
        <v>0</v>
      </c>
      <c r="F13" s="1">
        <v>0</v>
      </c>
      <c r="G13" s="15">
        <v>0</v>
      </c>
      <c r="H13" s="1">
        <v>0</v>
      </c>
      <c r="I13" s="5">
        <v>0</v>
      </c>
      <c r="J13" s="1">
        <v>0</v>
      </c>
      <c r="K13" s="5">
        <v>-50000</v>
      </c>
      <c r="L13" s="2">
        <v>-56501</v>
      </c>
    </row>
    <row r="14" spans="1:12" x14ac:dyDescent="0.2">
      <c r="A14">
        <v>3360</v>
      </c>
      <c r="B14" t="s">
        <v>90</v>
      </c>
      <c r="C14" s="4">
        <v>0</v>
      </c>
      <c r="D14" s="1">
        <v>0</v>
      </c>
      <c r="E14" s="5">
        <v>0</v>
      </c>
      <c r="F14" s="1">
        <v>0</v>
      </c>
      <c r="G14" s="15">
        <v>-32000</v>
      </c>
      <c r="H14" s="1">
        <v>-42540</v>
      </c>
      <c r="I14" s="5">
        <v>0</v>
      </c>
      <c r="J14" s="1">
        <v>0</v>
      </c>
      <c r="K14" s="5">
        <v>-32000</v>
      </c>
      <c r="L14" s="2">
        <v>-42540</v>
      </c>
    </row>
    <row r="15" spans="1:12" x14ac:dyDescent="0.2">
      <c r="A15">
        <v>3400</v>
      </c>
      <c r="B15" t="s">
        <v>8</v>
      </c>
      <c r="C15" s="4">
        <v>0</v>
      </c>
      <c r="D15" s="1">
        <v>0</v>
      </c>
      <c r="E15" s="5">
        <v>0</v>
      </c>
      <c r="F15" s="1">
        <v>0</v>
      </c>
      <c r="G15" s="15">
        <v>0</v>
      </c>
      <c r="H15" s="1">
        <v>0</v>
      </c>
      <c r="I15" s="5">
        <v>-41000</v>
      </c>
      <c r="J15" s="1">
        <v>-42350</v>
      </c>
      <c r="K15" s="5">
        <v>-41000</v>
      </c>
      <c r="L15" s="1">
        <v>-42350</v>
      </c>
    </row>
    <row r="16" spans="1:12" x14ac:dyDescent="0.2">
      <c r="A16">
        <v>3441</v>
      </c>
      <c r="B16" t="s">
        <v>9</v>
      </c>
      <c r="C16" s="4">
        <v>-15000</v>
      </c>
      <c r="D16" s="1">
        <v>-76900</v>
      </c>
      <c r="E16" s="5">
        <v>-130000</v>
      </c>
      <c r="F16" s="1">
        <v>-22444</v>
      </c>
      <c r="G16" s="15">
        <v>0</v>
      </c>
      <c r="H16" s="1">
        <v>0</v>
      </c>
      <c r="I16" s="5">
        <v>-32000</v>
      </c>
      <c r="J16" s="1">
        <v>0</v>
      </c>
      <c r="K16" s="5">
        <v>-177000</v>
      </c>
      <c r="L16" s="1">
        <v>-99344</v>
      </c>
    </row>
    <row r="17" spans="1:12" x14ac:dyDescent="0.2">
      <c r="A17">
        <v>3443</v>
      </c>
      <c r="B17" t="s">
        <v>10</v>
      </c>
      <c r="C17" s="4">
        <v>-32000</v>
      </c>
      <c r="D17" s="1">
        <v>-37134.080000000002</v>
      </c>
      <c r="E17" s="5">
        <v>0</v>
      </c>
      <c r="F17" s="1">
        <v>0</v>
      </c>
      <c r="G17" s="15">
        <v>0</v>
      </c>
      <c r="H17" s="1">
        <v>0</v>
      </c>
      <c r="I17" s="5">
        <v>-32000</v>
      </c>
      <c r="J17" s="1">
        <v>-37134.080000000002</v>
      </c>
      <c r="K17" s="5">
        <v>-64000</v>
      </c>
      <c r="L17" s="1">
        <v>-74268.160000000003</v>
      </c>
    </row>
    <row r="18" spans="1:12" x14ac:dyDescent="0.2">
      <c r="A18">
        <v>3455</v>
      </c>
      <c r="B18" t="s">
        <v>66</v>
      </c>
      <c r="C18" s="4">
        <v>0</v>
      </c>
      <c r="D18" s="1">
        <v>0</v>
      </c>
      <c r="E18" s="5">
        <v>-250000</v>
      </c>
      <c r="F18" s="1">
        <v>0</v>
      </c>
      <c r="G18" s="15">
        <v>0</v>
      </c>
      <c r="H18" s="1">
        <v>0</v>
      </c>
      <c r="I18" s="5">
        <v>0</v>
      </c>
      <c r="J18" s="1">
        <v>0</v>
      </c>
      <c r="K18" s="5">
        <v>0</v>
      </c>
      <c r="L18" s="1">
        <v>0</v>
      </c>
    </row>
    <row r="19" spans="1:12" x14ac:dyDescent="0.2">
      <c r="A19">
        <v>3605</v>
      </c>
      <c r="B19" t="s">
        <v>11</v>
      </c>
      <c r="C19" s="4">
        <v>0</v>
      </c>
      <c r="D19" s="1">
        <v>0</v>
      </c>
      <c r="E19" s="5">
        <v>0</v>
      </c>
      <c r="F19" s="1">
        <v>0</v>
      </c>
      <c r="G19" s="15">
        <v>0</v>
      </c>
      <c r="H19" s="1">
        <v>0</v>
      </c>
      <c r="I19" s="5">
        <v>-20000</v>
      </c>
      <c r="J19" s="1">
        <v>-21499</v>
      </c>
      <c r="K19" s="5">
        <v>-20000</v>
      </c>
      <c r="L19" s="1">
        <v>-21499</v>
      </c>
    </row>
    <row r="20" spans="1:12" x14ac:dyDescent="0.2">
      <c r="A20">
        <v>3610</v>
      </c>
      <c r="B20" t="s">
        <v>78</v>
      </c>
      <c r="C20" s="4">
        <v>0</v>
      </c>
      <c r="D20" s="1">
        <v>0</v>
      </c>
      <c r="E20" s="5">
        <v>0</v>
      </c>
      <c r="F20" s="1">
        <v>0</v>
      </c>
      <c r="G20" s="15">
        <v>0</v>
      </c>
      <c r="H20" s="1">
        <v>0</v>
      </c>
      <c r="I20" s="5">
        <v>0</v>
      </c>
      <c r="J20" s="1">
        <v>0</v>
      </c>
      <c r="K20" s="5">
        <v>0</v>
      </c>
      <c r="L20" s="2">
        <v>0</v>
      </c>
    </row>
    <row r="21" spans="1:12" x14ac:dyDescent="0.2">
      <c r="A21">
        <v>3700</v>
      </c>
      <c r="B21" t="s">
        <v>95</v>
      </c>
      <c r="C21" s="4">
        <v>0</v>
      </c>
      <c r="D21" s="1">
        <v>0</v>
      </c>
      <c r="E21" s="5">
        <v>0</v>
      </c>
      <c r="F21" s="1">
        <v>0</v>
      </c>
      <c r="G21" s="15">
        <v>-5000</v>
      </c>
      <c r="H21" s="1">
        <v>-9600</v>
      </c>
      <c r="I21" s="5">
        <v>0</v>
      </c>
      <c r="J21" s="1">
        <v>0</v>
      </c>
      <c r="K21" s="5">
        <v>0</v>
      </c>
      <c r="L21" s="2">
        <v>-9600</v>
      </c>
    </row>
    <row r="22" spans="1:12" x14ac:dyDescent="0.2">
      <c r="A22">
        <v>3925</v>
      </c>
      <c r="B22" t="s">
        <v>93</v>
      </c>
      <c r="C22" s="4">
        <v>-10000</v>
      </c>
      <c r="D22" s="1">
        <v>-5600</v>
      </c>
      <c r="E22" s="5">
        <v>-45000</v>
      </c>
      <c r="F22" s="1">
        <v>-54100</v>
      </c>
      <c r="G22" s="15">
        <v>-8500</v>
      </c>
      <c r="H22" s="1">
        <v>-8400</v>
      </c>
      <c r="I22" s="5">
        <v>0</v>
      </c>
      <c r="J22" s="1">
        <v>0</v>
      </c>
      <c r="K22" s="5">
        <f>SUM(C22+E22+G22+I22)</f>
        <v>-63500</v>
      </c>
      <c r="L22" s="1">
        <v>-68100</v>
      </c>
    </row>
    <row r="23" spans="1:12" x14ac:dyDescent="0.2">
      <c r="A23">
        <v>3935</v>
      </c>
      <c r="B23" t="s">
        <v>12</v>
      </c>
      <c r="C23" s="4">
        <v>0</v>
      </c>
      <c r="D23" s="1">
        <v>0</v>
      </c>
      <c r="E23" s="5">
        <v>-15000</v>
      </c>
      <c r="F23" s="1">
        <v>-15340</v>
      </c>
      <c r="G23" s="15">
        <v>0</v>
      </c>
      <c r="H23" s="1">
        <v>0</v>
      </c>
      <c r="I23" s="5">
        <v>0</v>
      </c>
      <c r="J23" s="1">
        <v>0</v>
      </c>
      <c r="K23" s="5">
        <v>0</v>
      </c>
      <c r="L23" s="1">
        <v>-15340</v>
      </c>
    </row>
    <row r="24" spans="1:12" x14ac:dyDescent="0.2">
      <c r="A24">
        <v>3940</v>
      </c>
      <c r="B24" t="s">
        <v>79</v>
      </c>
      <c r="C24" s="4">
        <v>0</v>
      </c>
      <c r="D24" s="1">
        <v>0</v>
      </c>
      <c r="E24" s="5">
        <v>0</v>
      </c>
      <c r="F24" s="1">
        <v>0</v>
      </c>
      <c r="G24" s="15">
        <v>0</v>
      </c>
      <c r="H24" s="1">
        <v>0</v>
      </c>
      <c r="I24" s="5">
        <v>0</v>
      </c>
      <c r="J24" s="1">
        <v>0</v>
      </c>
      <c r="K24" s="5">
        <v>0</v>
      </c>
      <c r="L24" s="1">
        <v>0</v>
      </c>
    </row>
    <row r="25" spans="1:12" x14ac:dyDescent="0.2">
      <c r="A25">
        <v>3945</v>
      </c>
      <c r="B25" t="s">
        <v>14</v>
      </c>
      <c r="C25" s="4">
        <v>0</v>
      </c>
      <c r="D25" s="1">
        <v>-18135</v>
      </c>
      <c r="E25" s="5">
        <v>-75000</v>
      </c>
      <c r="F25" s="1">
        <v>-67592</v>
      </c>
      <c r="G25" s="15">
        <v>-5500</v>
      </c>
      <c r="H25" s="1">
        <v>-5400</v>
      </c>
      <c r="I25" s="5">
        <v>0</v>
      </c>
      <c r="J25" s="1">
        <v>0</v>
      </c>
      <c r="K25" s="5">
        <f>SUM(C25+E25+G25+I25)</f>
        <v>-80500</v>
      </c>
      <c r="L25" s="1">
        <v>-91127</v>
      </c>
    </row>
    <row r="26" spans="1:12" x14ac:dyDescent="0.2">
      <c r="A26">
        <v>3947</v>
      </c>
      <c r="B26" t="s">
        <v>72</v>
      </c>
      <c r="C26" s="4">
        <v>0</v>
      </c>
      <c r="D26" s="1">
        <v>0</v>
      </c>
      <c r="E26" s="5">
        <v>0</v>
      </c>
      <c r="F26" s="1">
        <v>0</v>
      </c>
      <c r="G26" s="15">
        <v>0</v>
      </c>
      <c r="H26" s="1">
        <v>0</v>
      </c>
      <c r="I26" s="5">
        <v>-200000</v>
      </c>
      <c r="J26" s="1">
        <v>-279300</v>
      </c>
      <c r="K26" s="5">
        <v>-200000</v>
      </c>
      <c r="L26" s="1">
        <v>-279300</v>
      </c>
    </row>
    <row r="27" spans="1:12" x14ac:dyDescent="0.2">
      <c r="A27">
        <v>3950</v>
      </c>
      <c r="B27" t="s">
        <v>15</v>
      </c>
      <c r="C27" s="4">
        <v>-40000</v>
      </c>
      <c r="D27" s="1">
        <v>-23370</v>
      </c>
      <c r="E27" s="5">
        <v>0</v>
      </c>
      <c r="F27" s="1">
        <v>0</v>
      </c>
      <c r="G27" s="15">
        <v>-30500</v>
      </c>
      <c r="H27" s="1">
        <v>-20000</v>
      </c>
      <c r="I27" s="5">
        <v>0</v>
      </c>
      <c r="J27" s="1">
        <v>0</v>
      </c>
      <c r="K27" s="5">
        <f>SUM(C27+E27+G27+I27)</f>
        <v>-70500</v>
      </c>
      <c r="L27" s="1">
        <v>-43370</v>
      </c>
    </row>
    <row r="28" spans="1:12" x14ac:dyDescent="0.2">
      <c r="A28">
        <v>3960</v>
      </c>
      <c r="B28" t="s">
        <v>16</v>
      </c>
      <c r="C28" s="4">
        <v>0</v>
      </c>
      <c r="D28" s="1">
        <v>0</v>
      </c>
      <c r="E28" s="5">
        <v>0</v>
      </c>
      <c r="F28" s="1">
        <v>0</v>
      </c>
      <c r="G28" s="15">
        <v>0</v>
      </c>
      <c r="H28" s="1">
        <v>0</v>
      </c>
      <c r="I28" s="5">
        <v>-380000</v>
      </c>
      <c r="J28" s="1">
        <v>-345247</v>
      </c>
      <c r="K28" s="5">
        <v>-380000</v>
      </c>
      <c r="L28" s="1">
        <v>-345247</v>
      </c>
    </row>
    <row r="29" spans="1:12" x14ac:dyDescent="0.2">
      <c r="A29">
        <v>3961</v>
      </c>
      <c r="B29" t="s">
        <v>17</v>
      </c>
      <c r="C29" s="4">
        <v>0</v>
      </c>
      <c r="D29" s="1">
        <v>0</v>
      </c>
      <c r="E29" s="5">
        <v>0</v>
      </c>
      <c r="F29" s="1">
        <v>0</v>
      </c>
      <c r="G29" s="15">
        <v>0</v>
      </c>
      <c r="H29" s="1">
        <v>0</v>
      </c>
      <c r="I29" s="5">
        <v>-11000</v>
      </c>
      <c r="J29" s="1">
        <v>-9393.6</v>
      </c>
      <c r="K29" s="5">
        <v>-11000</v>
      </c>
      <c r="L29" s="1">
        <v>-9393.6</v>
      </c>
    </row>
    <row r="30" spans="1:12" x14ac:dyDescent="0.2">
      <c r="A30">
        <v>3965</v>
      </c>
      <c r="B30" t="s">
        <v>74</v>
      </c>
      <c r="C30" s="4">
        <v>-20000</v>
      </c>
      <c r="D30" s="1">
        <v>-49917</v>
      </c>
      <c r="E30" s="5">
        <v>0</v>
      </c>
      <c r="F30" s="1">
        <v>0</v>
      </c>
      <c r="G30" s="15">
        <v>-10000</v>
      </c>
      <c r="H30" s="1">
        <v>0</v>
      </c>
      <c r="I30" s="5">
        <v>0</v>
      </c>
      <c r="J30" s="1">
        <v>0</v>
      </c>
      <c r="K30" s="5">
        <f>SUM(C30+E30+G30+I30)</f>
        <v>-30000</v>
      </c>
      <c r="L30" s="1">
        <v>-49917</v>
      </c>
    </row>
    <row r="31" spans="1:12" x14ac:dyDescent="0.2">
      <c r="A31">
        <v>3970</v>
      </c>
      <c r="B31" t="s">
        <v>67</v>
      </c>
      <c r="C31" s="4">
        <v>0</v>
      </c>
      <c r="D31" s="1">
        <v>0</v>
      </c>
      <c r="E31" s="5">
        <v>-33000</v>
      </c>
      <c r="F31" s="1">
        <v>0</v>
      </c>
      <c r="G31" s="15">
        <v>0</v>
      </c>
      <c r="H31" s="1">
        <v>0</v>
      </c>
      <c r="I31" s="5">
        <v>0</v>
      </c>
      <c r="J31" s="1">
        <v>0</v>
      </c>
      <c r="K31" s="5">
        <v>-33000</v>
      </c>
      <c r="L31" s="1">
        <v>0</v>
      </c>
    </row>
    <row r="32" spans="1:12" x14ac:dyDescent="0.2">
      <c r="A32">
        <v>3975</v>
      </c>
      <c r="B32" t="s">
        <v>75</v>
      </c>
      <c r="C32" s="4">
        <v>0</v>
      </c>
      <c r="D32" s="1">
        <v>0</v>
      </c>
      <c r="E32" s="5">
        <v>0</v>
      </c>
      <c r="F32" s="1">
        <v>0</v>
      </c>
      <c r="G32" s="15">
        <v>0</v>
      </c>
      <c r="H32" s="1">
        <v>0</v>
      </c>
      <c r="I32" s="5">
        <v>0</v>
      </c>
      <c r="J32" s="1">
        <v>0</v>
      </c>
      <c r="K32" s="5">
        <v>0</v>
      </c>
      <c r="L32" s="1">
        <v>0</v>
      </c>
    </row>
    <row r="33" spans="1:12" x14ac:dyDescent="0.2">
      <c r="A33">
        <v>3985</v>
      </c>
      <c r="B33" t="s">
        <v>81</v>
      </c>
      <c r="C33" s="4">
        <v>-20000</v>
      </c>
      <c r="D33" s="1"/>
      <c r="E33" s="5"/>
      <c r="F33" s="1"/>
      <c r="G33" s="15">
        <v>-20000</v>
      </c>
      <c r="H33" s="1">
        <v>0</v>
      </c>
      <c r="I33" s="5"/>
      <c r="J33" s="1">
        <v>0</v>
      </c>
      <c r="K33" s="5">
        <v>-20000</v>
      </c>
      <c r="L33" s="1">
        <v>0</v>
      </c>
    </row>
    <row r="34" spans="1:12" x14ac:dyDescent="0.2">
      <c r="B34" t="s">
        <v>62</v>
      </c>
      <c r="C34" s="4">
        <f>SUM(C5:C33)</f>
        <v>-387000</v>
      </c>
      <c r="D34" s="1">
        <v>-497210.08</v>
      </c>
      <c r="E34" s="5">
        <f>H11+E9+E16+E18+E22+E25+E31</f>
        <v>-533000</v>
      </c>
      <c r="F34" s="1">
        <v>-205224</v>
      </c>
      <c r="G34" s="15">
        <f>SUM(G5:G33)</f>
        <v>-201500</v>
      </c>
      <c r="H34" s="1">
        <v>-174000</v>
      </c>
      <c r="I34" s="5">
        <f>SUM(I5:I32)</f>
        <v>-730000</v>
      </c>
      <c r="J34" s="1">
        <v>-751282.08</v>
      </c>
      <c r="K34" s="5">
        <f>SUM(C34+E34+G34+I34)</f>
        <v>-1851500</v>
      </c>
      <c r="L34" s="1">
        <v>-1627716.16</v>
      </c>
    </row>
    <row r="35" spans="1:12" x14ac:dyDescent="0.2">
      <c r="C35" s="3"/>
      <c r="D35" s="1"/>
      <c r="E35" s="5"/>
      <c r="F35" s="1"/>
      <c r="G35" s="15"/>
      <c r="H35" s="1"/>
      <c r="I35" s="3"/>
      <c r="K35" s="3"/>
      <c r="L35" s="1"/>
    </row>
    <row r="36" spans="1:12" x14ac:dyDescent="0.2">
      <c r="A36">
        <v>4010</v>
      </c>
      <c r="B36" t="s">
        <v>18</v>
      </c>
      <c r="C36" s="4">
        <v>0</v>
      </c>
      <c r="D36" s="1">
        <v>0</v>
      </c>
      <c r="E36" s="5">
        <v>65000</v>
      </c>
      <c r="F36" s="1">
        <v>61700</v>
      </c>
      <c r="G36" s="15">
        <v>5000</v>
      </c>
      <c r="H36" s="1">
        <v>4000</v>
      </c>
      <c r="I36" s="5">
        <v>0</v>
      </c>
      <c r="J36" s="1">
        <v>0</v>
      </c>
      <c r="K36" s="5">
        <v>70000</v>
      </c>
      <c r="L36" s="1">
        <v>65700</v>
      </c>
    </row>
    <row r="37" spans="1:12" x14ac:dyDescent="0.2">
      <c r="A37">
        <v>4011</v>
      </c>
      <c r="B37" t="s">
        <v>19</v>
      </c>
      <c r="C37" s="4">
        <v>60000</v>
      </c>
      <c r="D37" s="1">
        <v>41423.54</v>
      </c>
      <c r="E37" s="5">
        <v>5000</v>
      </c>
      <c r="F37" s="1">
        <v>6861.27</v>
      </c>
      <c r="G37" s="15">
        <v>65000</v>
      </c>
      <c r="H37" s="1">
        <v>25748.29</v>
      </c>
      <c r="I37" s="5">
        <v>0</v>
      </c>
      <c r="J37" s="1">
        <v>0</v>
      </c>
      <c r="K37" s="5">
        <v>115000</v>
      </c>
      <c r="L37" s="1">
        <v>74033.100000000006</v>
      </c>
    </row>
    <row r="38" spans="1:12" x14ac:dyDescent="0.2">
      <c r="A38">
        <v>4012</v>
      </c>
      <c r="B38" t="s">
        <v>20</v>
      </c>
      <c r="C38" s="4">
        <v>0</v>
      </c>
      <c r="D38" s="1">
        <v>0</v>
      </c>
      <c r="E38" s="5">
        <v>10000</v>
      </c>
      <c r="F38" s="1">
        <v>8640</v>
      </c>
      <c r="G38" s="15">
        <v>0</v>
      </c>
      <c r="H38" s="1">
        <v>11465.18</v>
      </c>
      <c r="I38" s="5">
        <v>0</v>
      </c>
      <c r="J38" s="1">
        <v>0</v>
      </c>
      <c r="K38" s="5">
        <v>10000</v>
      </c>
      <c r="L38" s="1">
        <v>20105.18</v>
      </c>
    </row>
    <row r="39" spans="1:12" x14ac:dyDescent="0.2">
      <c r="A39">
        <v>4110</v>
      </c>
      <c r="B39" t="s">
        <v>21</v>
      </c>
      <c r="C39" s="4">
        <v>20000</v>
      </c>
      <c r="D39" s="1">
        <v>1004.2</v>
      </c>
      <c r="E39" s="5">
        <v>0</v>
      </c>
      <c r="F39" s="1">
        <v>0</v>
      </c>
      <c r="G39" s="15">
        <v>0</v>
      </c>
      <c r="H39" s="1">
        <v>0</v>
      </c>
      <c r="I39" s="5">
        <v>0</v>
      </c>
      <c r="J39" s="1">
        <v>0</v>
      </c>
      <c r="K39" s="5">
        <v>20000</v>
      </c>
      <c r="L39" s="1">
        <v>1004.2</v>
      </c>
    </row>
    <row r="40" spans="1:12" x14ac:dyDescent="0.2">
      <c r="A40">
        <v>4111</v>
      </c>
      <c r="B40" t="s">
        <v>22</v>
      </c>
      <c r="C40" s="4">
        <v>25000</v>
      </c>
      <c r="D40" s="1">
        <v>16130.8</v>
      </c>
      <c r="E40" s="5">
        <v>25000</v>
      </c>
      <c r="F40" s="1">
        <v>21364.42</v>
      </c>
      <c r="G40" s="15">
        <v>25000</v>
      </c>
      <c r="H40" s="1">
        <v>7185</v>
      </c>
      <c r="I40" s="5">
        <v>0</v>
      </c>
      <c r="J40" s="1">
        <v>0</v>
      </c>
      <c r="K40" s="5">
        <v>62000</v>
      </c>
      <c r="L40" s="1">
        <v>44680.22</v>
      </c>
    </row>
    <row r="41" spans="1:12" x14ac:dyDescent="0.2">
      <c r="A41">
        <v>4112</v>
      </c>
      <c r="B41" t="s">
        <v>68</v>
      </c>
      <c r="C41" s="4">
        <v>0</v>
      </c>
      <c r="D41" s="1">
        <v>0</v>
      </c>
      <c r="E41" s="5">
        <v>264000</v>
      </c>
      <c r="F41" s="1">
        <v>0</v>
      </c>
      <c r="G41" s="15">
        <v>0</v>
      </c>
      <c r="H41" s="1">
        <v>0</v>
      </c>
      <c r="I41" s="5">
        <v>0</v>
      </c>
      <c r="J41" s="1">
        <v>0</v>
      </c>
      <c r="K41" s="5">
        <v>0</v>
      </c>
      <c r="L41" s="1">
        <v>0</v>
      </c>
    </row>
    <row r="42" spans="1:12" x14ac:dyDescent="0.2">
      <c r="A42">
        <v>4115</v>
      </c>
      <c r="B42" t="s">
        <v>23</v>
      </c>
      <c r="C42" s="4">
        <v>0</v>
      </c>
      <c r="D42" s="1">
        <v>1800</v>
      </c>
      <c r="E42" s="5">
        <v>0</v>
      </c>
      <c r="F42" s="1">
        <v>0</v>
      </c>
      <c r="G42" s="15">
        <v>0</v>
      </c>
      <c r="H42" s="1">
        <v>0</v>
      </c>
      <c r="I42" s="5">
        <v>20000</v>
      </c>
      <c r="J42" s="1">
        <v>4169</v>
      </c>
      <c r="K42" s="5">
        <v>20000</v>
      </c>
      <c r="L42" s="1">
        <v>5969</v>
      </c>
    </row>
    <row r="43" spans="1:12" x14ac:dyDescent="0.2">
      <c r="A43">
        <v>4120</v>
      </c>
      <c r="B43" t="s">
        <v>24</v>
      </c>
      <c r="C43" s="4">
        <v>1500</v>
      </c>
      <c r="D43" s="1">
        <v>0</v>
      </c>
      <c r="E43" s="5">
        <v>1000</v>
      </c>
      <c r="F43" s="1">
        <v>0</v>
      </c>
      <c r="G43" s="15">
        <v>0</v>
      </c>
      <c r="H43" s="1">
        <v>0</v>
      </c>
      <c r="I43" s="5">
        <v>0</v>
      </c>
      <c r="J43" s="1">
        <v>0</v>
      </c>
      <c r="K43" s="5">
        <v>2500</v>
      </c>
      <c r="L43" s="1">
        <v>0</v>
      </c>
    </row>
    <row r="44" spans="1:12" x14ac:dyDescent="0.2">
      <c r="A44">
        <v>4200</v>
      </c>
      <c r="B44" t="s">
        <v>25</v>
      </c>
      <c r="C44" s="4">
        <v>20000</v>
      </c>
      <c r="D44" s="1">
        <v>10755</v>
      </c>
      <c r="E44" s="5">
        <v>21000</v>
      </c>
      <c r="F44" s="1">
        <v>18758</v>
      </c>
      <c r="G44" s="15">
        <v>4000</v>
      </c>
      <c r="H44" s="1">
        <v>3705</v>
      </c>
      <c r="I44" s="5">
        <v>0</v>
      </c>
      <c r="J44" s="1">
        <v>0</v>
      </c>
      <c r="K44" s="5">
        <v>45000</v>
      </c>
      <c r="L44" s="1">
        <v>33218</v>
      </c>
    </row>
    <row r="45" spans="1:12" x14ac:dyDescent="0.2">
      <c r="A45">
        <v>4210</v>
      </c>
      <c r="B45" t="s">
        <v>26</v>
      </c>
      <c r="C45" s="4">
        <v>25000</v>
      </c>
      <c r="D45" s="1">
        <v>25300.799999999999</v>
      </c>
      <c r="E45" s="5">
        <v>7000</v>
      </c>
      <c r="F45" s="1">
        <v>3500</v>
      </c>
      <c r="G45" s="15">
        <v>20000</v>
      </c>
      <c r="H45" s="1">
        <v>19691</v>
      </c>
      <c r="I45" s="5">
        <v>0</v>
      </c>
      <c r="J45" s="1">
        <v>0</v>
      </c>
      <c r="K45" s="5">
        <v>32000</v>
      </c>
      <c r="L45" s="1">
        <v>48491.8</v>
      </c>
    </row>
    <row r="46" spans="1:12" x14ac:dyDescent="0.2">
      <c r="A46">
        <v>4230</v>
      </c>
      <c r="B46" t="s">
        <v>27</v>
      </c>
      <c r="C46" s="4">
        <v>0</v>
      </c>
      <c r="D46" s="1">
        <v>0</v>
      </c>
      <c r="E46" s="5">
        <v>0</v>
      </c>
      <c r="F46" s="1">
        <v>0</v>
      </c>
      <c r="G46" s="15">
        <v>0</v>
      </c>
      <c r="H46" s="1">
        <v>0</v>
      </c>
      <c r="I46" s="5">
        <v>0</v>
      </c>
      <c r="J46" s="1">
        <v>0</v>
      </c>
      <c r="K46" s="5">
        <v>0</v>
      </c>
      <c r="L46">
        <v>0</v>
      </c>
    </row>
    <row r="47" spans="1:12" x14ac:dyDescent="0.2">
      <c r="A47">
        <v>4300</v>
      </c>
      <c r="B47" t="s">
        <v>28</v>
      </c>
      <c r="C47" s="4">
        <v>1000</v>
      </c>
      <c r="D47" s="1">
        <v>0</v>
      </c>
      <c r="E47" s="5">
        <v>0</v>
      </c>
      <c r="F47" s="1">
        <v>0</v>
      </c>
      <c r="G47" s="15">
        <v>0</v>
      </c>
      <c r="H47" s="1">
        <v>0</v>
      </c>
      <c r="I47" s="5">
        <v>3000</v>
      </c>
      <c r="J47" s="1">
        <v>350.4</v>
      </c>
      <c r="K47" s="5">
        <v>4000</v>
      </c>
      <c r="L47" s="1">
        <v>350.4</v>
      </c>
    </row>
    <row r="48" spans="1:12" x14ac:dyDescent="0.2">
      <c r="A48">
        <v>5000</v>
      </c>
      <c r="B48" t="s">
        <v>29</v>
      </c>
      <c r="C48" s="4">
        <v>70000</v>
      </c>
      <c r="D48" s="1">
        <v>70000</v>
      </c>
      <c r="E48" s="5">
        <v>0</v>
      </c>
      <c r="F48" s="1">
        <v>0</v>
      </c>
      <c r="G48" s="15">
        <v>40000</v>
      </c>
      <c r="H48" s="1">
        <v>30000</v>
      </c>
      <c r="I48" s="5">
        <v>25000</v>
      </c>
      <c r="J48" s="1">
        <v>0</v>
      </c>
      <c r="K48" s="5">
        <v>110000</v>
      </c>
      <c r="L48" s="1">
        <v>100000</v>
      </c>
    </row>
    <row r="49" spans="1:12" x14ac:dyDescent="0.2">
      <c r="A49">
        <v>6100</v>
      </c>
      <c r="B49" t="s">
        <v>76</v>
      </c>
      <c r="C49" s="4">
        <v>0</v>
      </c>
      <c r="D49" s="1">
        <v>0</v>
      </c>
      <c r="E49" s="5">
        <v>0</v>
      </c>
      <c r="F49" s="1">
        <v>0</v>
      </c>
      <c r="G49" s="15">
        <v>0</v>
      </c>
      <c r="H49" s="1">
        <v>0</v>
      </c>
      <c r="I49" s="5">
        <v>0</v>
      </c>
      <c r="J49" s="1">
        <v>0</v>
      </c>
      <c r="K49" s="5">
        <v>0</v>
      </c>
      <c r="L49" s="1">
        <v>0</v>
      </c>
    </row>
    <row r="50" spans="1:12" x14ac:dyDescent="0.2">
      <c r="A50">
        <v>6210</v>
      </c>
      <c r="B50" t="s">
        <v>30</v>
      </c>
      <c r="C50" s="4">
        <v>0</v>
      </c>
      <c r="D50" s="1">
        <v>0</v>
      </c>
      <c r="E50" s="5">
        <v>0</v>
      </c>
      <c r="F50" s="1">
        <v>0</v>
      </c>
      <c r="G50" s="15">
        <v>0</v>
      </c>
      <c r="H50" s="1">
        <v>0</v>
      </c>
      <c r="I50" s="5">
        <v>15000</v>
      </c>
      <c r="J50" s="1">
        <v>12465.48</v>
      </c>
      <c r="K50" s="5">
        <v>15000</v>
      </c>
      <c r="L50" s="1">
        <v>12465.48</v>
      </c>
    </row>
    <row r="51" spans="1:12" x14ac:dyDescent="0.2">
      <c r="A51">
        <v>6320</v>
      </c>
      <c r="B51" t="s">
        <v>31</v>
      </c>
      <c r="C51" s="4">
        <v>0</v>
      </c>
      <c r="D51" s="1">
        <v>0</v>
      </c>
      <c r="E51" s="5">
        <v>0</v>
      </c>
      <c r="F51" s="1">
        <v>0</v>
      </c>
      <c r="G51" s="15">
        <v>0</v>
      </c>
      <c r="H51" s="1">
        <v>0</v>
      </c>
      <c r="I51" s="5">
        <v>15000</v>
      </c>
      <c r="J51" s="1">
        <v>10113.200000000001</v>
      </c>
      <c r="K51" s="5">
        <v>15000</v>
      </c>
      <c r="L51" s="1">
        <v>10113.200000000001</v>
      </c>
    </row>
    <row r="52" spans="1:12" x14ac:dyDescent="0.2">
      <c r="A52">
        <v>6340</v>
      </c>
      <c r="B52" t="s">
        <v>32</v>
      </c>
      <c r="C52" s="4">
        <v>0</v>
      </c>
      <c r="D52" s="1">
        <v>0</v>
      </c>
      <c r="E52" s="5">
        <v>0</v>
      </c>
      <c r="F52" s="1">
        <v>0</v>
      </c>
      <c r="G52" s="15">
        <v>0</v>
      </c>
      <c r="H52" s="1">
        <v>0</v>
      </c>
      <c r="I52" s="5">
        <v>15000</v>
      </c>
      <c r="J52" s="1">
        <v>18375.55</v>
      </c>
      <c r="K52" s="5">
        <v>15000</v>
      </c>
      <c r="L52" s="1">
        <v>18375.55</v>
      </c>
    </row>
    <row r="53" spans="1:12" x14ac:dyDescent="0.2">
      <c r="A53">
        <v>6360</v>
      </c>
      <c r="B53" t="s">
        <v>33</v>
      </c>
      <c r="C53" s="4">
        <v>0</v>
      </c>
      <c r="D53" s="1">
        <v>0</v>
      </c>
      <c r="E53" s="5">
        <v>0</v>
      </c>
      <c r="F53" s="1">
        <v>0</v>
      </c>
      <c r="G53" s="15">
        <v>0</v>
      </c>
      <c r="H53" s="1">
        <v>0</v>
      </c>
      <c r="I53" s="5">
        <v>2000</v>
      </c>
      <c r="J53" s="1">
        <v>0</v>
      </c>
      <c r="K53" s="5">
        <v>2000</v>
      </c>
      <c r="L53" s="2">
        <v>0</v>
      </c>
    </row>
    <row r="54" spans="1:12" x14ac:dyDescent="0.2">
      <c r="A54">
        <v>6540</v>
      </c>
      <c r="B54" t="s">
        <v>80</v>
      </c>
      <c r="C54" s="4">
        <v>0</v>
      </c>
      <c r="D54" s="1">
        <v>0</v>
      </c>
      <c r="E54" s="5">
        <v>0</v>
      </c>
      <c r="F54" s="1">
        <v>0</v>
      </c>
      <c r="G54" s="15">
        <v>0</v>
      </c>
      <c r="H54" s="1">
        <v>0</v>
      </c>
      <c r="I54" s="5">
        <v>0</v>
      </c>
      <c r="J54" s="1">
        <v>0</v>
      </c>
      <c r="K54" s="5">
        <v>0</v>
      </c>
      <c r="L54" s="1">
        <v>0</v>
      </c>
    </row>
    <row r="55" spans="1:12" x14ac:dyDescent="0.2">
      <c r="A55">
        <v>6550</v>
      </c>
      <c r="B55" t="s">
        <v>34</v>
      </c>
      <c r="C55" s="4">
        <v>60000</v>
      </c>
      <c r="D55" s="1">
        <v>130776.16</v>
      </c>
      <c r="E55" s="5">
        <v>65000</v>
      </c>
      <c r="F55" s="1">
        <v>61531</v>
      </c>
      <c r="G55" s="15">
        <v>15000</v>
      </c>
      <c r="H55" s="1">
        <v>24790.7</v>
      </c>
      <c r="I55" s="5">
        <v>3000</v>
      </c>
      <c r="J55" s="1">
        <v>2680.8</v>
      </c>
      <c r="K55" s="5">
        <f>SUM(C55+E55+G55+I55)</f>
        <v>143000</v>
      </c>
      <c r="L55" s="1">
        <v>219778.66</v>
      </c>
    </row>
    <row r="56" spans="1:12" x14ac:dyDescent="0.2">
      <c r="A56">
        <v>6600</v>
      </c>
      <c r="B56" t="s">
        <v>35</v>
      </c>
      <c r="C56" s="4">
        <v>0</v>
      </c>
      <c r="D56" s="1">
        <v>0</v>
      </c>
      <c r="E56" s="5" t="s">
        <v>93</v>
      </c>
      <c r="F56" s="1">
        <v>0</v>
      </c>
      <c r="G56" s="15">
        <v>0</v>
      </c>
      <c r="H56" s="1">
        <v>0</v>
      </c>
      <c r="I56" s="5">
        <v>20000</v>
      </c>
      <c r="J56" s="1">
        <v>5772</v>
      </c>
      <c r="K56" s="5">
        <v>20000</v>
      </c>
      <c r="L56" s="1">
        <v>5772</v>
      </c>
    </row>
    <row r="57" spans="1:12" x14ac:dyDescent="0.2">
      <c r="A57">
        <v>6620</v>
      </c>
      <c r="B57" t="s">
        <v>36</v>
      </c>
      <c r="C57" s="4">
        <v>0</v>
      </c>
      <c r="D57" s="1">
        <v>0</v>
      </c>
      <c r="E57" s="5">
        <v>0</v>
      </c>
      <c r="F57" s="1">
        <v>0</v>
      </c>
      <c r="G57" s="15">
        <v>0</v>
      </c>
      <c r="H57" s="1">
        <v>0</v>
      </c>
      <c r="I57" s="5">
        <v>5000</v>
      </c>
      <c r="J57" s="1">
        <v>18684</v>
      </c>
      <c r="K57" s="5">
        <v>5000</v>
      </c>
      <c r="L57" s="1">
        <v>18684</v>
      </c>
    </row>
    <row r="58" spans="1:12" x14ac:dyDescent="0.2">
      <c r="A58">
        <v>6630</v>
      </c>
      <c r="B58" t="s">
        <v>37</v>
      </c>
      <c r="C58" s="4">
        <v>0</v>
      </c>
      <c r="D58" s="1">
        <v>0</v>
      </c>
      <c r="E58" s="5">
        <v>0</v>
      </c>
      <c r="F58" s="1">
        <v>0</v>
      </c>
      <c r="G58" s="15">
        <v>0</v>
      </c>
      <c r="H58" s="1">
        <v>0</v>
      </c>
      <c r="I58" s="5">
        <v>50000</v>
      </c>
      <c r="J58" s="1">
        <v>39331.11</v>
      </c>
      <c r="K58" s="5">
        <v>50000</v>
      </c>
      <c r="L58" s="1">
        <v>39331.11</v>
      </c>
    </row>
    <row r="59" spans="1:12" x14ac:dyDescent="0.2">
      <c r="A59">
        <v>6800</v>
      </c>
      <c r="B59" t="s">
        <v>38</v>
      </c>
      <c r="C59" s="4">
        <v>500</v>
      </c>
      <c r="D59" s="1">
        <v>0</v>
      </c>
      <c r="E59" s="5">
        <v>0</v>
      </c>
      <c r="F59" s="1">
        <v>0</v>
      </c>
      <c r="G59" s="15">
        <v>0</v>
      </c>
      <c r="H59" s="1">
        <v>0</v>
      </c>
      <c r="I59" s="5">
        <v>1000</v>
      </c>
      <c r="J59" s="1">
        <v>0</v>
      </c>
      <c r="K59" s="5">
        <v>1500</v>
      </c>
      <c r="L59">
        <v>0</v>
      </c>
    </row>
    <row r="60" spans="1:12" x14ac:dyDescent="0.2">
      <c r="A60">
        <v>6810</v>
      </c>
      <c r="B60" t="s">
        <v>86</v>
      </c>
      <c r="C60" s="4">
        <v>0</v>
      </c>
      <c r="D60" s="1">
        <v>0</v>
      </c>
      <c r="E60" s="5">
        <v>0</v>
      </c>
      <c r="F60" s="1">
        <v>0</v>
      </c>
      <c r="G60" s="15">
        <v>0</v>
      </c>
      <c r="H60" s="1">
        <v>0</v>
      </c>
      <c r="I60" s="5">
        <v>0</v>
      </c>
      <c r="J60" s="1">
        <v>4720</v>
      </c>
      <c r="K60" s="5">
        <v>0</v>
      </c>
      <c r="L60" s="1">
        <v>4720</v>
      </c>
    </row>
    <row r="61" spans="1:12" x14ac:dyDescent="0.2">
      <c r="A61">
        <v>6860</v>
      </c>
      <c r="B61" t="s">
        <v>39</v>
      </c>
      <c r="C61" s="4">
        <v>0</v>
      </c>
      <c r="D61" s="1">
        <v>0</v>
      </c>
      <c r="E61" s="5">
        <v>1000</v>
      </c>
      <c r="F61" s="1">
        <v>0</v>
      </c>
      <c r="G61" s="15">
        <v>0</v>
      </c>
      <c r="H61" s="1">
        <v>0</v>
      </c>
      <c r="I61" s="5">
        <v>3000</v>
      </c>
      <c r="J61" s="1">
        <v>477.15</v>
      </c>
      <c r="K61" s="5">
        <v>4000</v>
      </c>
      <c r="L61" s="1">
        <v>477.15</v>
      </c>
    </row>
    <row r="62" spans="1:12" x14ac:dyDescent="0.2">
      <c r="A62">
        <v>6870</v>
      </c>
      <c r="B62" t="s">
        <v>84</v>
      </c>
      <c r="C62" s="4">
        <v>0</v>
      </c>
      <c r="D62" s="1">
        <v>203.49</v>
      </c>
      <c r="E62" s="5">
        <v>0</v>
      </c>
      <c r="F62" s="1">
        <v>4967.76</v>
      </c>
      <c r="G62" s="15">
        <v>500</v>
      </c>
      <c r="H62" s="1">
        <v>371.7</v>
      </c>
      <c r="I62" s="5">
        <v>0</v>
      </c>
      <c r="J62" s="1">
        <v>6896.23</v>
      </c>
      <c r="K62" s="5">
        <v>500</v>
      </c>
      <c r="L62" s="1">
        <v>12439.18</v>
      </c>
    </row>
    <row r="63" spans="1:12" x14ac:dyDescent="0.2">
      <c r="A63">
        <v>6890</v>
      </c>
      <c r="B63" t="s">
        <v>85</v>
      </c>
      <c r="C63" s="4">
        <v>0</v>
      </c>
      <c r="D63" s="1">
        <v>0</v>
      </c>
      <c r="E63" s="5">
        <v>4000</v>
      </c>
      <c r="F63" s="1">
        <v>1381.2</v>
      </c>
      <c r="G63" s="15">
        <v>0</v>
      </c>
      <c r="H63" s="1">
        <v>0</v>
      </c>
      <c r="I63" s="5">
        <v>0</v>
      </c>
      <c r="J63" s="1">
        <v>0</v>
      </c>
      <c r="K63" s="5">
        <v>4000</v>
      </c>
      <c r="L63" s="1">
        <v>1381.2</v>
      </c>
    </row>
    <row r="64" spans="1:12" x14ac:dyDescent="0.2">
      <c r="A64">
        <v>6900</v>
      </c>
      <c r="B64" t="s">
        <v>40</v>
      </c>
      <c r="C64" s="4">
        <v>0</v>
      </c>
      <c r="D64" s="1">
        <v>0</v>
      </c>
      <c r="E64" s="5">
        <v>0</v>
      </c>
      <c r="F64" s="1">
        <v>0</v>
      </c>
      <c r="G64" s="15">
        <v>0</v>
      </c>
      <c r="H64" s="1">
        <v>0</v>
      </c>
      <c r="I64" s="5">
        <v>3000</v>
      </c>
      <c r="J64" s="1">
        <v>0</v>
      </c>
      <c r="K64" s="5">
        <v>3000</v>
      </c>
      <c r="L64" s="1">
        <v>0</v>
      </c>
    </row>
    <row r="65" spans="1:12" x14ac:dyDescent="0.2">
      <c r="A65">
        <v>6940</v>
      </c>
      <c r="B65" t="s">
        <v>41</v>
      </c>
      <c r="C65" s="4">
        <v>0</v>
      </c>
      <c r="D65" s="1">
        <v>0</v>
      </c>
      <c r="E65" s="5">
        <v>0</v>
      </c>
      <c r="F65" s="1">
        <v>0</v>
      </c>
      <c r="G65" s="15">
        <v>0</v>
      </c>
      <c r="H65" s="1">
        <v>0</v>
      </c>
      <c r="I65" s="5">
        <v>2000</v>
      </c>
      <c r="J65" s="1">
        <v>0</v>
      </c>
      <c r="K65" s="5">
        <v>2000</v>
      </c>
      <c r="L65" s="2">
        <v>0</v>
      </c>
    </row>
    <row r="66" spans="1:12" x14ac:dyDescent="0.2">
      <c r="A66">
        <v>7000</v>
      </c>
      <c r="B66" t="s">
        <v>42</v>
      </c>
      <c r="C66" s="4">
        <v>0</v>
      </c>
      <c r="D66" s="1">
        <v>0</v>
      </c>
      <c r="E66" s="5">
        <v>0</v>
      </c>
      <c r="F66" s="1">
        <v>0</v>
      </c>
      <c r="G66" s="15">
        <v>0</v>
      </c>
      <c r="H66" s="1">
        <v>0</v>
      </c>
      <c r="I66" s="5">
        <v>3000</v>
      </c>
      <c r="J66" s="1">
        <v>1808.6</v>
      </c>
      <c r="K66" s="5">
        <v>3000</v>
      </c>
      <c r="L66" s="1">
        <v>1808.6</v>
      </c>
    </row>
    <row r="67" spans="1:12" x14ac:dyDescent="0.2">
      <c r="A67">
        <v>7100</v>
      </c>
      <c r="B67" t="s">
        <v>43</v>
      </c>
      <c r="C67" s="4">
        <v>15000</v>
      </c>
      <c r="D67" s="1">
        <v>0</v>
      </c>
      <c r="E67" s="5">
        <v>0</v>
      </c>
      <c r="F67" s="1">
        <v>0</v>
      </c>
      <c r="G67" s="15">
        <v>0</v>
      </c>
      <c r="H67" s="1">
        <v>0</v>
      </c>
      <c r="I67" s="5">
        <v>0</v>
      </c>
      <c r="J67" s="1">
        <v>0</v>
      </c>
      <c r="K67" s="5">
        <v>15000</v>
      </c>
      <c r="L67" s="2">
        <v>0</v>
      </c>
    </row>
    <row r="68" spans="1:12" x14ac:dyDescent="0.2">
      <c r="A68">
        <v>7120</v>
      </c>
      <c r="B68" t="s">
        <v>44</v>
      </c>
      <c r="C68" s="4">
        <v>10000</v>
      </c>
      <c r="D68" s="1">
        <v>0</v>
      </c>
      <c r="E68" s="5">
        <v>0</v>
      </c>
      <c r="F68" s="1">
        <v>0</v>
      </c>
      <c r="G68" s="15">
        <v>0</v>
      </c>
      <c r="H68" s="1">
        <v>0</v>
      </c>
      <c r="I68" s="5">
        <v>0</v>
      </c>
      <c r="J68" s="1">
        <v>0</v>
      </c>
      <c r="K68" s="5">
        <v>10000</v>
      </c>
      <c r="L68" s="2">
        <v>0</v>
      </c>
    </row>
    <row r="69" spans="1:12" x14ac:dyDescent="0.2">
      <c r="A69">
        <v>7210</v>
      </c>
      <c r="B69" t="s">
        <v>77</v>
      </c>
      <c r="C69" s="4">
        <v>0</v>
      </c>
      <c r="D69" s="1">
        <v>1278</v>
      </c>
      <c r="E69" s="5">
        <v>0</v>
      </c>
      <c r="F69" s="1">
        <v>0</v>
      </c>
      <c r="G69" s="15">
        <v>0</v>
      </c>
      <c r="H69" s="1">
        <v>0</v>
      </c>
      <c r="I69" s="5">
        <v>0</v>
      </c>
      <c r="J69" s="1">
        <v>0</v>
      </c>
      <c r="K69" s="5">
        <v>0</v>
      </c>
      <c r="L69" s="1">
        <v>1278</v>
      </c>
    </row>
    <row r="70" spans="1:12" x14ac:dyDescent="0.2">
      <c r="A70">
        <v>7300</v>
      </c>
      <c r="B70" t="s">
        <v>45</v>
      </c>
      <c r="C70" s="4">
        <v>12000</v>
      </c>
      <c r="D70" s="1">
        <v>6983.5</v>
      </c>
      <c r="E70" s="5">
        <v>6000</v>
      </c>
      <c r="F70" s="1">
        <v>4539.7</v>
      </c>
      <c r="G70" s="15">
        <v>5000</v>
      </c>
      <c r="H70" s="1">
        <v>5449.24</v>
      </c>
      <c r="I70" s="5">
        <v>0</v>
      </c>
      <c r="J70" s="1">
        <v>0</v>
      </c>
      <c r="K70" s="5">
        <v>23000</v>
      </c>
      <c r="L70" s="1">
        <v>16972.439999999999</v>
      </c>
    </row>
    <row r="71" spans="1:12" x14ac:dyDescent="0.2">
      <c r="A71">
        <v>7310</v>
      </c>
      <c r="B71" t="s">
        <v>46</v>
      </c>
      <c r="C71" s="4">
        <v>0</v>
      </c>
      <c r="D71" s="1">
        <v>0</v>
      </c>
      <c r="E71" s="5">
        <v>0</v>
      </c>
      <c r="F71" s="1">
        <v>0</v>
      </c>
      <c r="G71" s="15">
        <v>0</v>
      </c>
      <c r="H71" s="1">
        <v>0</v>
      </c>
      <c r="I71" s="5">
        <v>300000</v>
      </c>
      <c r="J71" s="1">
        <v>291949.40000000002</v>
      </c>
      <c r="K71" s="5">
        <v>300000</v>
      </c>
      <c r="L71" s="1">
        <v>291949.40000000002</v>
      </c>
    </row>
    <row r="72" spans="1:12" x14ac:dyDescent="0.2">
      <c r="A72">
        <v>7311</v>
      </c>
      <c r="B72" t="s">
        <v>47</v>
      </c>
      <c r="C72" s="4">
        <v>0</v>
      </c>
      <c r="D72" s="1">
        <v>0</v>
      </c>
      <c r="E72" s="5">
        <v>0</v>
      </c>
      <c r="F72" s="1">
        <v>0</v>
      </c>
      <c r="G72" s="15">
        <v>0</v>
      </c>
      <c r="H72" s="1">
        <v>0</v>
      </c>
      <c r="I72" s="5">
        <v>10000</v>
      </c>
      <c r="J72" s="1">
        <v>9954.66</v>
      </c>
      <c r="K72" s="5">
        <v>10000</v>
      </c>
      <c r="L72" s="1">
        <v>9954.66</v>
      </c>
    </row>
    <row r="73" spans="1:12" x14ac:dyDescent="0.2">
      <c r="A73">
        <v>7315</v>
      </c>
      <c r="B73" t="s">
        <v>87</v>
      </c>
      <c r="C73" s="4">
        <v>0</v>
      </c>
      <c r="D73" s="1">
        <v>8800</v>
      </c>
      <c r="E73" s="5">
        <v>0</v>
      </c>
      <c r="F73" s="1">
        <v>0</v>
      </c>
      <c r="G73" s="15">
        <v>0</v>
      </c>
      <c r="H73" s="1">
        <v>0</v>
      </c>
      <c r="I73" s="5">
        <v>0</v>
      </c>
      <c r="J73" s="1">
        <v>0</v>
      </c>
      <c r="K73" s="5">
        <v>0</v>
      </c>
      <c r="L73" s="1">
        <v>8800</v>
      </c>
    </row>
    <row r="74" spans="1:12" x14ac:dyDescent="0.2">
      <c r="A74">
        <v>7320</v>
      </c>
      <c r="B74" t="s">
        <v>48</v>
      </c>
      <c r="C74" s="4">
        <v>2500</v>
      </c>
      <c r="D74" s="1">
        <v>0</v>
      </c>
      <c r="E74" s="5">
        <v>0</v>
      </c>
      <c r="F74" s="1">
        <v>0</v>
      </c>
      <c r="G74" s="15">
        <v>0</v>
      </c>
      <c r="H74" s="1">
        <v>0</v>
      </c>
      <c r="I74" s="5">
        <v>0</v>
      </c>
      <c r="J74" s="1">
        <v>0</v>
      </c>
      <c r="K74" s="5">
        <v>2500</v>
      </c>
      <c r="L74" s="1">
        <v>0</v>
      </c>
    </row>
    <row r="75" spans="1:12" x14ac:dyDescent="0.2">
      <c r="A75">
        <v>7350</v>
      </c>
      <c r="B75" t="s">
        <v>49</v>
      </c>
      <c r="C75" s="4">
        <v>1000</v>
      </c>
      <c r="D75" s="1">
        <v>229.37</v>
      </c>
      <c r="E75" s="5">
        <v>0</v>
      </c>
      <c r="F75" s="1">
        <v>0</v>
      </c>
      <c r="G75" s="15">
        <v>0</v>
      </c>
      <c r="H75" s="1">
        <v>0</v>
      </c>
      <c r="I75" s="5">
        <v>0</v>
      </c>
      <c r="J75" s="1">
        <v>0</v>
      </c>
      <c r="K75" s="5">
        <v>1000</v>
      </c>
      <c r="L75">
        <v>229.37</v>
      </c>
    </row>
    <row r="76" spans="1:12" x14ac:dyDescent="0.2">
      <c r="A76">
        <v>7355</v>
      </c>
      <c r="B76" t="s">
        <v>71</v>
      </c>
      <c r="C76" s="4">
        <v>1500</v>
      </c>
      <c r="D76" s="1">
        <v>0</v>
      </c>
      <c r="E76" s="5">
        <v>0</v>
      </c>
      <c r="F76" s="1">
        <v>0</v>
      </c>
      <c r="G76" s="15">
        <v>0</v>
      </c>
      <c r="H76" s="1">
        <v>0</v>
      </c>
      <c r="I76" s="5">
        <v>0</v>
      </c>
      <c r="J76" s="1">
        <v>0</v>
      </c>
      <c r="K76" s="5">
        <v>1500</v>
      </c>
      <c r="L76" s="1">
        <v>0</v>
      </c>
    </row>
    <row r="77" spans="1:12" x14ac:dyDescent="0.2">
      <c r="A77">
        <v>7410</v>
      </c>
      <c r="B77" t="s">
        <v>50</v>
      </c>
      <c r="C77" s="4">
        <v>0</v>
      </c>
      <c r="D77" s="1">
        <v>0</v>
      </c>
      <c r="E77" s="5">
        <v>0</v>
      </c>
      <c r="F77" s="1">
        <v>0</v>
      </c>
      <c r="G77" s="15">
        <v>0</v>
      </c>
      <c r="H77" s="1">
        <v>0</v>
      </c>
      <c r="I77" s="5">
        <v>6000</v>
      </c>
      <c r="J77" s="1">
        <v>6585</v>
      </c>
      <c r="K77" s="5">
        <v>6000</v>
      </c>
      <c r="L77" s="1">
        <v>6585</v>
      </c>
    </row>
    <row r="78" spans="1:12" x14ac:dyDescent="0.2">
      <c r="A78">
        <v>7420</v>
      </c>
      <c r="B78" t="s">
        <v>51</v>
      </c>
      <c r="C78" s="4">
        <v>2000</v>
      </c>
      <c r="D78" s="1">
        <v>1335.2</v>
      </c>
      <c r="E78" s="5">
        <v>0</v>
      </c>
      <c r="F78" s="1">
        <v>0</v>
      </c>
      <c r="G78" s="15">
        <v>0</v>
      </c>
      <c r="H78" s="1">
        <v>2664.9</v>
      </c>
      <c r="I78" s="5">
        <v>3000</v>
      </c>
      <c r="J78" s="1">
        <v>0</v>
      </c>
      <c r="K78" s="5">
        <v>5000</v>
      </c>
      <c r="L78" s="1">
        <v>4000.1</v>
      </c>
    </row>
    <row r="79" spans="1:12" x14ac:dyDescent="0.2">
      <c r="A79">
        <v>7430</v>
      </c>
      <c r="B79" t="s">
        <v>52</v>
      </c>
      <c r="C79" s="4">
        <v>5000</v>
      </c>
      <c r="D79" s="1">
        <v>6704</v>
      </c>
      <c r="E79" s="5">
        <v>22000</v>
      </c>
      <c r="F79" s="1">
        <v>3096.9</v>
      </c>
      <c r="G79" s="15">
        <v>1000</v>
      </c>
      <c r="H79" s="1">
        <v>229</v>
      </c>
      <c r="I79" s="5">
        <v>0</v>
      </c>
      <c r="J79" s="1">
        <v>0</v>
      </c>
      <c r="K79" s="5">
        <v>27500</v>
      </c>
      <c r="L79" s="1">
        <v>10029.9</v>
      </c>
    </row>
    <row r="80" spans="1:12" x14ac:dyDescent="0.2">
      <c r="A80">
        <v>7451</v>
      </c>
      <c r="B80" t="s">
        <v>92</v>
      </c>
      <c r="C80" s="4">
        <v>0</v>
      </c>
      <c r="D80" s="1">
        <v>2500</v>
      </c>
      <c r="E80" s="5">
        <v>0</v>
      </c>
      <c r="F80" s="1">
        <v>0</v>
      </c>
      <c r="G80" s="15">
        <v>0</v>
      </c>
      <c r="H80" s="1">
        <v>0</v>
      </c>
      <c r="I80" s="5">
        <v>0</v>
      </c>
      <c r="J80" s="1">
        <v>0</v>
      </c>
      <c r="K80" s="5">
        <v>0</v>
      </c>
      <c r="L80" s="1">
        <v>2500</v>
      </c>
    </row>
    <row r="81" spans="1:12" x14ac:dyDescent="0.2">
      <c r="A81">
        <v>7453</v>
      </c>
      <c r="B81" t="s">
        <v>53</v>
      </c>
      <c r="C81" s="4">
        <v>12000</v>
      </c>
      <c r="D81" s="1">
        <v>14470</v>
      </c>
      <c r="E81" s="5">
        <v>35000</v>
      </c>
      <c r="F81" s="1">
        <v>34630</v>
      </c>
      <c r="G81" s="15">
        <v>8000</v>
      </c>
      <c r="H81" s="1">
        <v>6930</v>
      </c>
      <c r="I81" s="5">
        <v>10000</v>
      </c>
      <c r="J81" s="1">
        <v>0</v>
      </c>
      <c r="K81" s="5">
        <f>SUM(C81+E81+G81+I81)</f>
        <v>65000</v>
      </c>
      <c r="L81" s="1">
        <v>56030</v>
      </c>
    </row>
    <row r="82" spans="1:12" x14ac:dyDescent="0.2">
      <c r="A82">
        <v>7470</v>
      </c>
      <c r="B82" t="s">
        <v>13</v>
      </c>
      <c r="C82" s="4">
        <v>2500</v>
      </c>
      <c r="D82" s="1">
        <v>8400</v>
      </c>
      <c r="E82" s="5">
        <v>2000</v>
      </c>
      <c r="F82" s="1">
        <v>2300</v>
      </c>
      <c r="G82" s="15">
        <v>1800</v>
      </c>
      <c r="H82" s="1">
        <v>1800</v>
      </c>
      <c r="I82" s="5">
        <v>0</v>
      </c>
      <c r="J82" s="1">
        <v>0</v>
      </c>
      <c r="K82" s="5">
        <v>6300</v>
      </c>
      <c r="L82" s="1">
        <v>12500</v>
      </c>
    </row>
    <row r="83" spans="1:12" x14ac:dyDescent="0.2">
      <c r="A83">
        <v>7500</v>
      </c>
      <c r="B83" t="s">
        <v>54</v>
      </c>
      <c r="C83" s="4">
        <v>17000</v>
      </c>
      <c r="D83" s="1">
        <v>16500</v>
      </c>
      <c r="E83" s="5">
        <v>0</v>
      </c>
      <c r="F83" s="1">
        <v>0</v>
      </c>
      <c r="G83" s="15">
        <v>11000</v>
      </c>
      <c r="H83" s="1">
        <v>11000</v>
      </c>
      <c r="I83" s="5">
        <v>25000</v>
      </c>
      <c r="J83" s="1">
        <v>22557</v>
      </c>
      <c r="K83" s="5">
        <f>SUM(C83+E83+G83+I83)</f>
        <v>53000</v>
      </c>
      <c r="L83" s="1">
        <v>50057</v>
      </c>
    </row>
    <row r="84" spans="1:12" x14ac:dyDescent="0.2">
      <c r="A84">
        <v>7995</v>
      </c>
      <c r="B84" t="s">
        <v>55</v>
      </c>
      <c r="C84" s="4">
        <v>0</v>
      </c>
      <c r="D84" s="1">
        <v>0</v>
      </c>
      <c r="E84" s="5">
        <v>0</v>
      </c>
      <c r="F84" s="1">
        <v>0</v>
      </c>
      <c r="G84" s="15">
        <v>0</v>
      </c>
      <c r="H84" s="1">
        <v>0</v>
      </c>
      <c r="I84" s="5">
        <v>60000</v>
      </c>
      <c r="J84" s="1">
        <v>44022.75</v>
      </c>
      <c r="K84" s="5">
        <v>60000</v>
      </c>
      <c r="L84" s="1">
        <v>44022.75</v>
      </c>
    </row>
    <row r="85" spans="1:12" x14ac:dyDescent="0.2">
      <c r="B85" t="s">
        <v>63</v>
      </c>
      <c r="C85" s="4">
        <f>SUM(C36:C84)</f>
        <v>363500</v>
      </c>
      <c r="D85" s="1">
        <v>364594.06</v>
      </c>
      <c r="E85" s="5">
        <f>E36+E37+E38+E40+E43+E44+E45+E55+E41+E61+E63+E70+E79+E81+E82</f>
        <v>533000</v>
      </c>
      <c r="F85" s="1">
        <v>233270.25</v>
      </c>
      <c r="G85" s="15">
        <f>SUM(G36:G84)</f>
        <v>201300</v>
      </c>
      <c r="H85" s="1">
        <v>155030.01</v>
      </c>
      <c r="I85" s="5">
        <f>SUM(I36:I84)</f>
        <v>599000</v>
      </c>
      <c r="J85" s="1">
        <v>500912.33</v>
      </c>
      <c r="K85" s="5">
        <f>SUM(C85+E85+G85+I85)</f>
        <v>1696800</v>
      </c>
      <c r="L85" s="1">
        <v>1253806.6499999999</v>
      </c>
    </row>
    <row r="86" spans="1:12" x14ac:dyDescent="0.2">
      <c r="C86" s="4"/>
      <c r="D86" s="1"/>
      <c r="E86" s="5"/>
      <c r="F86" s="1"/>
      <c r="G86" s="15"/>
      <c r="H86" s="1"/>
      <c r="I86" s="5"/>
      <c r="J86" s="1"/>
      <c r="K86" s="5"/>
      <c r="L86" s="1"/>
    </row>
    <row r="87" spans="1:12" x14ac:dyDescent="0.2">
      <c r="B87" t="s">
        <v>64</v>
      </c>
      <c r="C87" s="4">
        <v>-23500</v>
      </c>
      <c r="D87" s="12">
        <v>-132616.01999999999</v>
      </c>
      <c r="E87" s="5">
        <v>0</v>
      </c>
      <c r="F87" s="11">
        <v>28046.25</v>
      </c>
      <c r="G87" s="15">
        <f>G34+G85</f>
        <v>-200</v>
      </c>
      <c r="H87" s="12">
        <v>-18969.990000000002</v>
      </c>
      <c r="I87" s="5">
        <v>-156000</v>
      </c>
      <c r="J87" s="12">
        <v>-250369.75</v>
      </c>
      <c r="K87" s="5">
        <f>SUM(C87+E87+G87+I87)</f>
        <v>-179700</v>
      </c>
      <c r="L87" s="12">
        <v>-373909.51</v>
      </c>
    </row>
    <row r="88" spans="1:12" x14ac:dyDescent="0.2">
      <c r="C88" s="3"/>
      <c r="D88" s="1"/>
      <c r="E88" s="5"/>
      <c r="F88" s="1"/>
      <c r="G88" s="15"/>
      <c r="H88" s="1"/>
      <c r="I88" s="3"/>
      <c r="K88" s="3"/>
      <c r="L88" s="1"/>
    </row>
    <row r="89" spans="1:12" x14ac:dyDescent="0.2">
      <c r="A89">
        <v>8040</v>
      </c>
      <c r="B89" t="s">
        <v>56</v>
      </c>
      <c r="C89" s="4">
        <v>-2000</v>
      </c>
      <c r="D89" s="1">
        <v>-1756</v>
      </c>
      <c r="E89" s="5">
        <v>0</v>
      </c>
      <c r="F89" s="1">
        <v>0</v>
      </c>
      <c r="G89" s="15">
        <v>0</v>
      </c>
      <c r="H89" s="1">
        <v>-145</v>
      </c>
      <c r="I89" s="5">
        <v>-7000</v>
      </c>
      <c r="J89" s="1">
        <v>-7549.67</v>
      </c>
      <c r="K89" s="5">
        <v>-9000</v>
      </c>
      <c r="L89" s="1">
        <v>-9450.67</v>
      </c>
    </row>
    <row r="90" spans="1:12" x14ac:dyDescent="0.2">
      <c r="A90">
        <v>8170</v>
      </c>
      <c r="B90" t="s">
        <v>57</v>
      </c>
      <c r="C90" s="4">
        <v>500</v>
      </c>
      <c r="D90" s="1">
        <v>112</v>
      </c>
      <c r="E90" s="5">
        <v>0</v>
      </c>
      <c r="F90" s="1">
        <v>45</v>
      </c>
      <c r="G90" s="15">
        <v>0</v>
      </c>
      <c r="H90" s="1"/>
      <c r="I90" s="5">
        <v>500</v>
      </c>
      <c r="J90" s="1">
        <v>30</v>
      </c>
      <c r="K90" s="5">
        <v>1000</v>
      </c>
      <c r="L90" s="2">
        <v>187</v>
      </c>
    </row>
    <row r="91" spans="1:12" x14ac:dyDescent="0.2">
      <c r="C91" s="3"/>
      <c r="E91" s="3"/>
      <c r="G91" s="15"/>
      <c r="I91" s="3"/>
      <c r="K91" s="3"/>
    </row>
    <row r="92" spans="1:12" x14ac:dyDescent="0.2">
      <c r="B92" t="s">
        <v>65</v>
      </c>
      <c r="C92" s="4">
        <v>-25000</v>
      </c>
      <c r="D92" s="12">
        <v>-134260.01999999999</v>
      </c>
      <c r="E92" s="5">
        <v>0</v>
      </c>
      <c r="F92" s="11">
        <v>28091.25</v>
      </c>
      <c r="G92" s="15">
        <f>G87-G89+G90</f>
        <v>-200</v>
      </c>
      <c r="H92" s="12">
        <v>-19114.990000000002</v>
      </c>
      <c r="I92" s="5">
        <v>-162500</v>
      </c>
      <c r="J92" s="12">
        <v>-257889.42</v>
      </c>
      <c r="K92" s="5">
        <f>SUM(C92+E92+G92+I92)</f>
        <v>-187700</v>
      </c>
      <c r="L92" s="12">
        <v>-383173.18</v>
      </c>
    </row>
    <row r="94" spans="1:12" x14ac:dyDescent="0.2">
      <c r="D94" s="13" t="s">
        <v>88</v>
      </c>
      <c r="F94" s="13" t="s">
        <v>89</v>
      </c>
      <c r="H94" s="13" t="s">
        <v>89</v>
      </c>
      <c r="J94" s="13" t="s">
        <v>88</v>
      </c>
      <c r="L94" s="13" t="s">
        <v>88</v>
      </c>
    </row>
    <row r="96" spans="1:12" x14ac:dyDescent="0.2">
      <c r="J96" t="s">
        <v>93</v>
      </c>
    </row>
  </sheetData>
  <phoneticPr fontId="0" type="noConversion"/>
  <printOptions gridLines="1"/>
  <pageMargins left="0.75" right="0.75" top="1" bottom="1" header="0.5" footer="0.5"/>
  <pageSetup paperSize="9" scale="80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Oktober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Dalvik</dc:creator>
  <cp:lastModifiedBy>elin</cp:lastModifiedBy>
  <cp:lastPrinted>2016-04-03T17:17:43Z</cp:lastPrinted>
  <dcterms:created xsi:type="dcterms:W3CDTF">2013-01-31T19:11:00Z</dcterms:created>
  <dcterms:modified xsi:type="dcterms:W3CDTF">2016-12-03T08:07:08Z</dcterms:modified>
</cp:coreProperties>
</file>